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810"/>
  <workbookPr/>
  <mc:AlternateContent xmlns:mc="http://schemas.openxmlformats.org/markup-compatibility/2006">
    <mc:Choice Requires="x15">
      <x15ac:absPath xmlns:x15ac="http://schemas.microsoft.com/office/spreadsheetml/2010/11/ac" url="/Users/ivanbutorin/Desktop/"/>
    </mc:Choice>
  </mc:AlternateContent>
  <bookViews>
    <workbookView xWindow="640" yWindow="1180" windowWidth="50380" windowHeight="16880" tabRatio="500"/>
  </bookViews>
  <sheets>
    <sheet name="Лист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C9" i="1" l="1"/>
  <c r="BD9" i="1"/>
  <c r="BE9" i="1"/>
  <c r="BF9" i="1"/>
  <c r="BG9" i="1"/>
  <c r="BH9" i="1"/>
  <c r="BI9" i="1"/>
  <c r="BJ9" i="1"/>
  <c r="BK9" i="1"/>
  <c r="BL9" i="1"/>
  <c r="BC10" i="1"/>
  <c r="BD10" i="1"/>
  <c r="BE10" i="1"/>
  <c r="BF10" i="1"/>
  <c r="BG10" i="1"/>
  <c r="BH10" i="1"/>
  <c r="BI10" i="1"/>
  <c r="BJ10" i="1"/>
  <c r="BK10" i="1"/>
  <c r="BL10" i="1"/>
  <c r="BC11" i="1"/>
  <c r="BD11" i="1"/>
  <c r="BE11" i="1"/>
  <c r="BF11" i="1"/>
  <c r="BG11" i="1"/>
  <c r="BH11" i="1"/>
  <c r="BI11" i="1"/>
  <c r="BJ11" i="1"/>
  <c r="BK11" i="1"/>
  <c r="BL11" i="1"/>
  <c r="BC12" i="1"/>
  <c r="BD12" i="1"/>
  <c r="BE12" i="1"/>
  <c r="BF12" i="1"/>
  <c r="BG12" i="1"/>
  <c r="BH12" i="1"/>
  <c r="BI12" i="1"/>
  <c r="BJ12" i="1"/>
  <c r="BK12" i="1"/>
  <c r="BL12" i="1"/>
  <c r="BC13" i="1"/>
  <c r="BD13" i="1"/>
  <c r="BE13" i="1"/>
  <c r="BF13" i="1"/>
  <c r="BG13" i="1"/>
  <c r="BH13" i="1"/>
  <c r="BI13" i="1"/>
  <c r="BJ13" i="1"/>
  <c r="BK13" i="1"/>
  <c r="BL13" i="1"/>
  <c r="BC14" i="1"/>
  <c r="BD14" i="1"/>
  <c r="BE14" i="1"/>
  <c r="BF14" i="1"/>
  <c r="BG14" i="1"/>
  <c r="BH14" i="1"/>
  <c r="BI14" i="1"/>
  <c r="BJ14" i="1"/>
  <c r="BK14" i="1"/>
  <c r="BL14" i="1"/>
  <c r="BC15" i="1"/>
  <c r="BD15" i="1"/>
  <c r="BE15" i="1"/>
  <c r="BF15" i="1"/>
  <c r="BG15" i="1"/>
  <c r="BH15" i="1"/>
  <c r="BI15" i="1"/>
  <c r="BJ15" i="1"/>
  <c r="BK15" i="1"/>
  <c r="BL15" i="1"/>
  <c r="BC16" i="1"/>
  <c r="BD16" i="1"/>
  <c r="BE16" i="1"/>
  <c r="BG16" i="1"/>
  <c r="BH16" i="1"/>
  <c r="BI16" i="1"/>
  <c r="BJ16" i="1"/>
  <c r="BK16" i="1"/>
  <c r="BL16" i="1"/>
  <c r="BC17" i="1"/>
  <c r="BD17" i="1"/>
  <c r="BE17" i="1"/>
  <c r="BF17" i="1"/>
  <c r="BG17" i="1"/>
  <c r="BH17" i="1"/>
  <c r="BI17" i="1"/>
  <c r="BJ17" i="1"/>
  <c r="BK17" i="1"/>
  <c r="BL17" i="1"/>
  <c r="BC18" i="1"/>
  <c r="BD18" i="1"/>
  <c r="BE18" i="1"/>
  <c r="BF18" i="1"/>
  <c r="BG18" i="1"/>
  <c r="BH18" i="1"/>
  <c r="BI18" i="1"/>
  <c r="BJ18" i="1"/>
  <c r="BK18" i="1"/>
  <c r="BL18" i="1"/>
  <c r="BC19" i="1"/>
  <c r="BD19" i="1"/>
  <c r="BE19" i="1"/>
  <c r="BF19" i="1"/>
  <c r="BG19" i="1"/>
  <c r="BH19" i="1"/>
  <c r="BI19" i="1"/>
  <c r="BJ19" i="1"/>
  <c r="BK19" i="1"/>
  <c r="BL19" i="1"/>
  <c r="BC20" i="1"/>
  <c r="BD20" i="1"/>
  <c r="BE20" i="1"/>
  <c r="BF20" i="1"/>
  <c r="BG20" i="1"/>
  <c r="BH20" i="1"/>
  <c r="BI20" i="1"/>
  <c r="BJ20" i="1"/>
  <c r="BK20" i="1"/>
  <c r="BL20" i="1"/>
  <c r="BC21" i="1"/>
  <c r="BD21" i="1"/>
  <c r="BE21" i="1"/>
  <c r="BF21" i="1"/>
  <c r="BG21" i="1"/>
  <c r="BH21" i="1"/>
  <c r="BI21" i="1"/>
  <c r="BJ21" i="1"/>
  <c r="BK21" i="1"/>
  <c r="BL21" i="1"/>
  <c r="BC22" i="1"/>
  <c r="BD22" i="1"/>
  <c r="BE22" i="1"/>
  <c r="BF22" i="1"/>
  <c r="BG22" i="1"/>
  <c r="BH22" i="1"/>
  <c r="BI22" i="1"/>
  <c r="BJ22" i="1"/>
  <c r="BK22" i="1"/>
  <c r="BL22" i="1"/>
  <c r="BC23" i="1"/>
  <c r="BD23" i="1"/>
  <c r="BE23" i="1"/>
  <c r="BF23" i="1"/>
  <c r="BG23" i="1"/>
  <c r="BH23" i="1"/>
  <c r="BI23" i="1"/>
  <c r="BJ23" i="1"/>
  <c r="BK23" i="1"/>
  <c r="BL23" i="1"/>
  <c r="BC24" i="1"/>
  <c r="BD24" i="1"/>
  <c r="BE24" i="1"/>
  <c r="BF24" i="1"/>
  <c r="BG24" i="1"/>
  <c r="BH24" i="1"/>
  <c r="BI24" i="1"/>
  <c r="BJ24" i="1"/>
  <c r="BK24" i="1"/>
  <c r="BL24" i="1"/>
  <c r="BC25" i="1"/>
  <c r="BD25" i="1"/>
  <c r="BE25" i="1"/>
  <c r="BG25" i="1"/>
  <c r="BH25" i="1"/>
  <c r="BI25" i="1"/>
  <c r="BJ25" i="1"/>
  <c r="BK25" i="1"/>
  <c r="BL25" i="1"/>
  <c r="BC26" i="1"/>
  <c r="BD26" i="1"/>
  <c r="BE26" i="1"/>
  <c r="BF26" i="1"/>
  <c r="BG26" i="1"/>
  <c r="BH26" i="1"/>
  <c r="BI26" i="1"/>
  <c r="BJ26" i="1"/>
  <c r="BK26" i="1"/>
  <c r="BL26" i="1"/>
  <c r="BC27" i="1"/>
  <c r="BD27" i="1"/>
  <c r="BE27" i="1"/>
  <c r="BF27" i="1"/>
  <c r="BG27" i="1"/>
  <c r="BH27" i="1"/>
  <c r="BI27" i="1"/>
  <c r="BJ27" i="1"/>
  <c r="BK27" i="1"/>
  <c r="BL27" i="1"/>
  <c r="BC28" i="1"/>
  <c r="BD28" i="1"/>
  <c r="BE28" i="1"/>
  <c r="BF28" i="1"/>
  <c r="BG28" i="1"/>
  <c r="BH28" i="1"/>
  <c r="BI28" i="1"/>
  <c r="BJ28" i="1"/>
  <c r="BK28" i="1"/>
  <c r="BL28" i="1"/>
  <c r="BC29" i="1"/>
  <c r="BD29" i="1"/>
  <c r="BE29" i="1"/>
  <c r="BF29" i="1"/>
  <c r="BG29" i="1"/>
  <c r="BH29" i="1"/>
  <c r="BI29" i="1"/>
  <c r="BJ29" i="1"/>
  <c r="BK29" i="1"/>
  <c r="BL29" i="1"/>
  <c r="T31" i="1"/>
  <c r="W31" i="1"/>
  <c r="Z31" i="1"/>
  <c r="AC31" i="1"/>
  <c r="AF31" i="1"/>
  <c r="AI31" i="1"/>
  <c r="AL31" i="1"/>
  <c r="AO31" i="1"/>
  <c r="AR31" i="1"/>
  <c r="AU31" i="1"/>
  <c r="AX31" i="1"/>
  <c r="BA31" i="1"/>
  <c r="BC31" i="1"/>
  <c r="BD31" i="1"/>
  <c r="BE31" i="1"/>
  <c r="BF31" i="1"/>
  <c r="BG31" i="1"/>
  <c r="BH31" i="1"/>
  <c r="BI31" i="1"/>
  <c r="BJ31" i="1"/>
  <c r="BK31" i="1"/>
  <c r="BL31" i="1"/>
</calcChain>
</file>

<file path=xl/sharedStrings.xml><?xml version="1.0" encoding="utf-8"?>
<sst xmlns="http://schemas.openxmlformats.org/spreadsheetml/2006/main" count="125" uniqueCount="51">
  <si>
    <t>если разницы в ценах в линейке нет - то мин = макс</t>
  </si>
  <si>
    <t>если по игроку нет данных то ставим среднею по каналу</t>
  </si>
  <si>
    <t>если нет акционной цены - то берется мин полка</t>
  </si>
  <si>
    <t>Барни медвеженок 150 гр</t>
  </si>
  <si>
    <t>Сникерс Батончик 81-95 гр</t>
  </si>
  <si>
    <t>Сникерс Минис (180 гр)</t>
  </si>
  <si>
    <t>Аленка 100 гр с фун</t>
  </si>
  <si>
    <t>Аленка 100 гр с разноцв</t>
  </si>
  <si>
    <t>Майонез Махеевъ 50,5% 380 гр</t>
  </si>
  <si>
    <t>Майонез Слобода Олив 67% 230гр</t>
  </si>
  <si>
    <t>Пепси 1 литр</t>
  </si>
  <si>
    <t>Пепси 1,5 литр</t>
  </si>
  <si>
    <t>Кока 0,9 литр</t>
  </si>
  <si>
    <t>Кока 1,5 литр</t>
  </si>
  <si>
    <t>Активиа йогург 150 гр  3%</t>
  </si>
  <si>
    <t>Паста Сплат Биокальций 100 мл</t>
  </si>
  <si>
    <t>Вискас 85 гр</t>
  </si>
  <si>
    <t>Шампунь Head@shoulders 400 мл</t>
  </si>
  <si>
    <t>Ariel гель 1,3 л колор</t>
  </si>
  <si>
    <t>Rexona аэрозоль Свежесть Душа/Сухость пудры 150 мл</t>
  </si>
  <si>
    <t>Вертуальная результирующая позиция</t>
  </si>
  <si>
    <t>Food</t>
  </si>
  <si>
    <t xml:space="preserve">Nonfood </t>
  </si>
  <si>
    <t>Канал</t>
  </si>
  <si>
    <t>Компания</t>
  </si>
  <si>
    <t>Цен Мах</t>
  </si>
  <si>
    <t>Цен Мин</t>
  </si>
  <si>
    <t>Акция</t>
  </si>
  <si>
    <t>Онлайн</t>
  </si>
  <si>
    <t>Беру</t>
  </si>
  <si>
    <t>Озон</t>
  </si>
  <si>
    <t>Вайлдберрис</t>
  </si>
  <si>
    <t>Утконос</t>
  </si>
  <si>
    <t>Самокат</t>
  </si>
  <si>
    <t>Лавка</t>
  </si>
  <si>
    <t>Средняя</t>
  </si>
  <si>
    <t>Вариация</t>
  </si>
  <si>
    <t>Оффлайн</t>
  </si>
  <si>
    <t>Пятерочка</t>
  </si>
  <si>
    <t>Дикси</t>
  </si>
  <si>
    <t>Перекресток</t>
  </si>
  <si>
    <t>Окей</t>
  </si>
  <si>
    <t>Лента</t>
  </si>
  <si>
    <t>Ашан</t>
  </si>
  <si>
    <t>Едадил</t>
  </si>
  <si>
    <t>Дистры</t>
  </si>
  <si>
    <t>На_Полке</t>
  </si>
  <si>
    <t>СЖ</t>
  </si>
  <si>
    <t>Вход Лидеры</t>
  </si>
  <si>
    <t>Комментарии</t>
  </si>
  <si>
    <t>Средние и Вариации считались до комментариев/выравниваний ниже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</si>
</sst>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2" borderId="3" xfId="0" applyFill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2" fontId="0" fillId="2" borderId="5" xfId="0" applyNumberFormat="1" applyFill="1" applyBorder="1"/>
    <xf numFmtId="2" fontId="0" fillId="3" borderId="4" xfId="0" applyNumberFormat="1" applyFill="1" applyBorder="1"/>
    <xf numFmtId="2" fontId="0" fillId="3" borderId="5" xfId="0" applyNumberFormat="1" applyFill="1" applyBorder="1"/>
    <xf numFmtId="2" fontId="0" fillId="3" borderId="6" xfId="0" applyNumberFormat="1" applyFill="1" applyBorder="1"/>
    <xf numFmtId="2" fontId="0" fillId="2" borderId="4" xfId="0" applyNumberFormat="1" applyFill="1" applyBorder="1"/>
    <xf numFmtId="2" fontId="0" fillId="2" borderId="6" xfId="0" applyNumberFormat="1" applyFill="1" applyBorder="1"/>
    <xf numFmtId="2" fontId="2" fillId="2" borderId="5" xfId="0" applyNumberFormat="1" applyFont="1" applyFill="1" applyBorder="1"/>
    <xf numFmtId="2" fontId="2" fillId="2" borderId="6" xfId="0" applyNumberFormat="1" applyFont="1" applyFill="1" applyBorder="1"/>
    <xf numFmtId="2" fontId="2" fillId="2" borderId="4" xfId="0" applyNumberFormat="1" applyFont="1" applyFill="1" applyBorder="1"/>
    <xf numFmtId="0" fontId="0" fillId="0" borderId="7" xfId="0" applyBorder="1"/>
    <xf numFmtId="0" fontId="0" fillId="0" borderId="0" xfId="0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8" xfId="0" applyNumberFormat="1" applyBorder="1"/>
    <xf numFmtId="2" fontId="0" fillId="3" borderId="0" xfId="0" applyNumberFormat="1" applyFill="1" applyBorder="1"/>
    <xf numFmtId="2" fontId="0" fillId="3" borderId="8" xfId="0" applyNumberFormat="1" applyFill="1" applyBorder="1"/>
    <xf numFmtId="9" fontId="0" fillId="0" borderId="0" xfId="1" applyFont="1"/>
    <xf numFmtId="2" fontId="0" fillId="3" borderId="1" xfId="0" applyNumberFormat="1" applyFill="1" applyBorder="1"/>
    <xf numFmtId="2" fontId="0" fillId="3" borderId="2" xfId="0" applyNumberFormat="1" applyFill="1" applyBorder="1"/>
    <xf numFmtId="2" fontId="0" fillId="3" borderId="3" xfId="0" applyNumberFormat="1" applyFill="1" applyBorder="1"/>
    <xf numFmtId="9" fontId="0" fillId="3" borderId="4" xfId="1" applyFont="1" applyFill="1" applyBorder="1"/>
    <xf numFmtId="9" fontId="0" fillId="3" borderId="5" xfId="1" applyFont="1" applyFill="1" applyBorder="1"/>
    <xf numFmtId="9" fontId="0" fillId="3" borderId="6" xfId="1" applyFont="1" applyFill="1" applyBorder="1"/>
    <xf numFmtId="0" fontId="0" fillId="0" borderId="0" xfId="0" applyFill="1"/>
    <xf numFmtId="0" fontId="0" fillId="0" borderId="7" xfId="0" applyFill="1" applyBorder="1"/>
    <xf numFmtId="0" fontId="0" fillId="0" borderId="0" xfId="0" applyFill="1" applyBorder="1"/>
    <xf numFmtId="0" fontId="0" fillId="0" borderId="8" xfId="0" applyBorder="1"/>
    <xf numFmtId="0" fontId="0" fillId="0" borderId="4" xfId="0" applyBorder="1"/>
    <xf numFmtId="0" fontId="0" fillId="0" borderId="5" xfId="0" applyBorder="1"/>
    <xf numFmtId="2" fontId="0" fillId="0" borderId="4" xfId="0" applyNumberFormat="1" applyBorder="1"/>
    <xf numFmtId="2" fontId="0" fillId="0" borderId="5" xfId="0" applyNumberFormat="1" applyBorder="1"/>
    <xf numFmtId="2" fontId="0" fillId="0" borderId="6" xfId="0" applyNumberForma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1"/>
  <sheetViews>
    <sheetView tabSelected="1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baseColWidth="10" defaultRowHeight="16" x14ac:dyDescent="0.2"/>
  <cols>
    <col min="1" max="1" width="4" customWidth="1"/>
  </cols>
  <sheetData>
    <row r="1" spans="1:64" x14ac:dyDescent="0.2">
      <c r="C1" t="s">
        <v>49</v>
      </c>
    </row>
    <row r="2" spans="1:64" x14ac:dyDescent="0.2">
      <c r="C2" t="s">
        <v>50</v>
      </c>
    </row>
    <row r="3" spans="1:64" x14ac:dyDescent="0.2">
      <c r="C3" t="s">
        <v>0</v>
      </c>
    </row>
    <row r="4" spans="1:64" x14ac:dyDescent="0.2">
      <c r="C4" t="s">
        <v>1</v>
      </c>
    </row>
    <row r="5" spans="1:64" x14ac:dyDescent="0.2">
      <c r="C5" t="s">
        <v>2</v>
      </c>
    </row>
    <row r="6" spans="1:64" ht="17" thickBot="1" x14ac:dyDescent="0.25"/>
    <row r="7" spans="1:64" x14ac:dyDescent="0.2">
      <c r="B7" s="1"/>
      <c r="C7" s="2"/>
      <c r="D7" s="3" t="s">
        <v>3</v>
      </c>
      <c r="E7" s="4"/>
      <c r="F7" s="5"/>
      <c r="G7" s="2" t="s">
        <v>4</v>
      </c>
      <c r="H7" s="2"/>
      <c r="I7" s="2"/>
      <c r="J7" s="3" t="s">
        <v>5</v>
      </c>
      <c r="K7" s="4"/>
      <c r="L7" s="5"/>
      <c r="M7" s="2" t="s">
        <v>6</v>
      </c>
      <c r="N7" s="2"/>
      <c r="O7" s="2"/>
      <c r="P7" s="3" t="s">
        <v>7</v>
      </c>
      <c r="Q7" s="4"/>
      <c r="R7" s="5"/>
      <c r="S7" s="2" t="s">
        <v>8</v>
      </c>
      <c r="T7" s="2"/>
      <c r="U7" s="2"/>
      <c r="V7" s="3" t="s">
        <v>9</v>
      </c>
      <c r="W7" s="4"/>
      <c r="X7" s="5"/>
      <c r="Y7" s="2" t="s">
        <v>10</v>
      </c>
      <c r="Z7" s="2"/>
      <c r="AA7" s="2"/>
      <c r="AB7" s="3" t="s">
        <v>11</v>
      </c>
      <c r="AC7" s="4"/>
      <c r="AD7" s="5"/>
      <c r="AE7" s="1" t="s">
        <v>12</v>
      </c>
      <c r="AF7" s="2"/>
      <c r="AG7" s="6"/>
      <c r="AH7" s="3" t="s">
        <v>13</v>
      </c>
      <c r="AI7" s="4"/>
      <c r="AJ7" s="5"/>
      <c r="AK7" s="1" t="s">
        <v>14</v>
      </c>
      <c r="AL7" s="2"/>
      <c r="AM7" s="6"/>
      <c r="AN7" s="4" t="s">
        <v>15</v>
      </c>
      <c r="AO7" s="4"/>
      <c r="AP7" s="4"/>
      <c r="AQ7" s="1" t="s">
        <v>16</v>
      </c>
      <c r="AR7" s="2"/>
      <c r="AS7" s="6"/>
      <c r="AT7" s="3" t="s">
        <v>17</v>
      </c>
      <c r="AU7" s="4"/>
      <c r="AV7" s="5"/>
      <c r="AW7" s="1" t="s">
        <v>18</v>
      </c>
      <c r="AX7" s="2"/>
      <c r="AY7" s="6"/>
      <c r="AZ7" s="3" t="s">
        <v>19</v>
      </c>
      <c r="BA7" s="4"/>
      <c r="BB7" s="5"/>
      <c r="BC7" s="2" t="s">
        <v>20</v>
      </c>
      <c r="BD7" s="2"/>
      <c r="BE7" s="6"/>
      <c r="BG7" s="7" t="s">
        <v>21</v>
      </c>
      <c r="BH7" s="8"/>
      <c r="BI7" s="9"/>
      <c r="BJ7" s="7" t="s">
        <v>22</v>
      </c>
      <c r="BK7" s="8"/>
      <c r="BL7" s="9"/>
    </row>
    <row r="8" spans="1:64" ht="17" thickBot="1" x14ac:dyDescent="0.25">
      <c r="B8" s="10" t="s">
        <v>23</v>
      </c>
      <c r="C8" s="11" t="s">
        <v>24</v>
      </c>
      <c r="D8" s="12" t="s">
        <v>25</v>
      </c>
      <c r="E8" s="13" t="s">
        <v>26</v>
      </c>
      <c r="F8" s="14" t="s">
        <v>27</v>
      </c>
      <c r="G8" s="11" t="s">
        <v>25</v>
      </c>
      <c r="H8" s="11" t="s">
        <v>26</v>
      </c>
      <c r="I8" s="11" t="s">
        <v>27</v>
      </c>
      <c r="J8" s="12" t="s">
        <v>25</v>
      </c>
      <c r="K8" s="13" t="s">
        <v>26</v>
      </c>
      <c r="L8" s="14" t="s">
        <v>27</v>
      </c>
      <c r="M8" s="15" t="s">
        <v>25</v>
      </c>
      <c r="N8" s="15" t="s">
        <v>26</v>
      </c>
      <c r="O8" s="15" t="s">
        <v>27</v>
      </c>
      <c r="P8" s="16" t="s">
        <v>25</v>
      </c>
      <c r="Q8" s="17" t="s">
        <v>26</v>
      </c>
      <c r="R8" s="18" t="s">
        <v>27</v>
      </c>
      <c r="S8" s="15" t="s">
        <v>25</v>
      </c>
      <c r="T8" s="15" t="s">
        <v>26</v>
      </c>
      <c r="U8" s="15" t="s">
        <v>27</v>
      </c>
      <c r="V8" s="16" t="s">
        <v>25</v>
      </c>
      <c r="W8" s="17" t="s">
        <v>26</v>
      </c>
      <c r="X8" s="18" t="s">
        <v>27</v>
      </c>
      <c r="Y8" s="15" t="s">
        <v>25</v>
      </c>
      <c r="Z8" s="15" t="s">
        <v>26</v>
      </c>
      <c r="AA8" s="15" t="s">
        <v>27</v>
      </c>
      <c r="AB8" s="16" t="s">
        <v>25</v>
      </c>
      <c r="AC8" s="17" t="s">
        <v>26</v>
      </c>
      <c r="AD8" s="18" t="s">
        <v>27</v>
      </c>
      <c r="AE8" s="19" t="s">
        <v>25</v>
      </c>
      <c r="AF8" s="15" t="s">
        <v>26</v>
      </c>
      <c r="AG8" s="20" t="s">
        <v>27</v>
      </c>
      <c r="AH8" s="16" t="s">
        <v>25</v>
      </c>
      <c r="AI8" s="17" t="s">
        <v>26</v>
      </c>
      <c r="AJ8" s="18" t="s">
        <v>27</v>
      </c>
      <c r="AK8" s="19" t="s">
        <v>25</v>
      </c>
      <c r="AL8" s="15" t="s">
        <v>26</v>
      </c>
      <c r="AM8" s="20" t="s">
        <v>27</v>
      </c>
      <c r="AN8" s="17" t="s">
        <v>25</v>
      </c>
      <c r="AO8" s="17" t="s">
        <v>26</v>
      </c>
      <c r="AP8" s="17" t="s">
        <v>27</v>
      </c>
      <c r="AQ8" s="19" t="s">
        <v>25</v>
      </c>
      <c r="AR8" s="15" t="s">
        <v>26</v>
      </c>
      <c r="AS8" s="20" t="s">
        <v>27</v>
      </c>
      <c r="AT8" s="16" t="s">
        <v>25</v>
      </c>
      <c r="AU8" s="17" t="s">
        <v>26</v>
      </c>
      <c r="AV8" s="18" t="s">
        <v>27</v>
      </c>
      <c r="AW8" s="19" t="s">
        <v>25</v>
      </c>
      <c r="AX8" s="15" t="s">
        <v>26</v>
      </c>
      <c r="AY8" s="20" t="s">
        <v>27</v>
      </c>
      <c r="AZ8" s="16" t="s">
        <v>25</v>
      </c>
      <c r="BA8" s="17" t="s">
        <v>26</v>
      </c>
      <c r="BB8" s="18" t="s">
        <v>27</v>
      </c>
      <c r="BC8" s="21" t="s">
        <v>25</v>
      </c>
      <c r="BD8" s="21" t="s">
        <v>26</v>
      </c>
      <c r="BE8" s="22" t="s">
        <v>27</v>
      </c>
      <c r="BG8" s="23" t="s">
        <v>25</v>
      </c>
      <c r="BH8" s="21" t="s">
        <v>26</v>
      </c>
      <c r="BI8" s="22" t="s">
        <v>27</v>
      </c>
      <c r="BJ8" s="23" t="s">
        <v>25</v>
      </c>
      <c r="BK8" s="21" t="s">
        <v>26</v>
      </c>
      <c r="BL8" s="22" t="s">
        <v>27</v>
      </c>
    </row>
    <row r="9" spans="1:64" x14ac:dyDescent="0.2">
      <c r="B9" s="24" t="s">
        <v>28</v>
      </c>
      <c r="C9" s="25" t="s">
        <v>29</v>
      </c>
      <c r="D9" s="26">
        <v>125</v>
      </c>
      <c r="E9" s="27">
        <v>111</v>
      </c>
      <c r="F9" s="28">
        <v>79</v>
      </c>
      <c r="G9" s="27">
        <v>74.63333333333334</v>
      </c>
      <c r="H9" s="27">
        <v>74.63333333333334</v>
      </c>
      <c r="I9" s="27">
        <v>74.63333333333334</v>
      </c>
      <c r="J9" s="26">
        <v>128</v>
      </c>
      <c r="K9" s="27">
        <v>128</v>
      </c>
      <c r="L9" s="28">
        <v>114</v>
      </c>
      <c r="M9" s="27">
        <v>100</v>
      </c>
      <c r="N9" s="27">
        <v>100</v>
      </c>
      <c r="O9" s="27">
        <v>100</v>
      </c>
      <c r="P9" s="26">
        <v>82</v>
      </c>
      <c r="Q9" s="27">
        <v>82</v>
      </c>
      <c r="R9" s="28">
        <v>77</v>
      </c>
      <c r="S9" s="27">
        <v>116</v>
      </c>
      <c r="T9" s="27">
        <v>116</v>
      </c>
      <c r="U9" s="27">
        <v>116</v>
      </c>
      <c r="V9" s="26">
        <v>47.300000000000004</v>
      </c>
      <c r="W9" s="27">
        <v>47.300000000000004</v>
      </c>
      <c r="X9" s="28">
        <v>47.300000000000004</v>
      </c>
      <c r="Y9" s="27">
        <v>79.974999999999994</v>
      </c>
      <c r="Z9" s="27">
        <v>79.974999999999994</v>
      </c>
      <c r="AA9" s="27">
        <v>79.974999999999994</v>
      </c>
      <c r="AB9" s="26">
        <v>125.16</v>
      </c>
      <c r="AC9" s="27">
        <v>125.16</v>
      </c>
      <c r="AD9" s="28">
        <v>93.17</v>
      </c>
      <c r="AE9" s="26">
        <v>78</v>
      </c>
      <c r="AF9" s="27">
        <v>78</v>
      </c>
      <c r="AG9" s="28">
        <v>78</v>
      </c>
      <c r="AH9" s="26">
        <v>110.75</v>
      </c>
      <c r="AI9" s="27">
        <v>110.75</v>
      </c>
      <c r="AJ9" s="28">
        <v>110.75</v>
      </c>
      <c r="AK9" s="26">
        <v>38.725000000000001</v>
      </c>
      <c r="AL9" s="27">
        <v>37.225000000000001</v>
      </c>
      <c r="AM9" s="28">
        <v>37.225000000000001</v>
      </c>
      <c r="AN9" s="27">
        <v>170</v>
      </c>
      <c r="AO9" s="27">
        <v>158</v>
      </c>
      <c r="AP9" s="27">
        <v>155</v>
      </c>
      <c r="AQ9" s="26">
        <v>21.85</v>
      </c>
      <c r="AR9" s="27">
        <v>18.18</v>
      </c>
      <c r="AS9" s="28">
        <v>15.57</v>
      </c>
      <c r="AT9" s="26">
        <v>365</v>
      </c>
      <c r="AU9" s="27">
        <v>301</v>
      </c>
      <c r="AV9" s="28">
        <v>215</v>
      </c>
      <c r="AW9" s="26">
        <v>750</v>
      </c>
      <c r="AX9" s="27">
        <v>750</v>
      </c>
      <c r="AY9" s="28">
        <v>570</v>
      </c>
      <c r="AZ9" s="26">
        <v>179</v>
      </c>
      <c r="BA9" s="27">
        <v>179</v>
      </c>
      <c r="BB9" s="28">
        <v>130</v>
      </c>
      <c r="BC9" s="29">
        <f>AVERAGE(D9,G9,J9,M9,P9,S9,V9,Y9,AB9,AE9,AH9,AK9,AN9,AQ9,AT9,AW9,AZ9)</f>
        <v>152.43490196078429</v>
      </c>
      <c r="BD9" s="29">
        <f>AVERAGE(E9,H9,K9,N9,Q9,T9,W9,Z9,AC9,AF9,AI9,AL9,AO9,AR9,AU9,AX9,BA9)</f>
        <v>146.83666666666667</v>
      </c>
      <c r="BE9" s="30">
        <f>AVERAGE(F9,I9,L9,O9,R9,U9,X9,AA9,AD9,AG9,AJ9,AM9,AP9,AS9,AV9,AY9,BB9)</f>
        <v>123.09549019607842</v>
      </c>
      <c r="BF9" s="31">
        <f>BE9/AVERAGE(BC9:BD9)-1</f>
        <v>-0.17736595720982651</v>
      </c>
      <c r="BG9" s="26">
        <f>AVERAGE(D9,G9,J9,M9,P9,S9,V9,Y9,AB9,AE9,AH9,AK9)</f>
        <v>92.128611111111084</v>
      </c>
      <c r="BH9" s="27">
        <f>AVERAGE(E9,H9,K9,N9,Q9,T9,W9,Z9,AC9,AF9,AI9,AL9)</f>
        <v>90.836944444444427</v>
      </c>
      <c r="BI9" s="28">
        <f>AVERAGE(F9,I9,L9,O9,R9,U9,X9,AA9,AD9,AG9,AJ9,AM9,)</f>
        <v>77.46564102564102</v>
      </c>
      <c r="BJ9" s="26">
        <f>AVERAGE(AN9,AQ9,AT9,AW9,AZ9)</f>
        <v>297.16999999999996</v>
      </c>
      <c r="BK9" s="27">
        <f>AVERAGE(AO9,AR9,AU9,AX9,BA9)</f>
        <v>281.23599999999999</v>
      </c>
      <c r="BL9" s="28">
        <f>AVERAGE(AP9,AS9,AV9,AY9,BB9)</f>
        <v>217.11399999999998</v>
      </c>
    </row>
    <row r="10" spans="1:64" x14ac:dyDescent="0.2">
      <c r="B10" s="24" t="s">
        <v>28</v>
      </c>
      <c r="C10" s="25" t="s">
        <v>30</v>
      </c>
      <c r="D10" s="26">
        <v>129</v>
      </c>
      <c r="E10" s="27">
        <v>102</v>
      </c>
      <c r="F10" s="28">
        <v>93</v>
      </c>
      <c r="G10" s="27">
        <v>75</v>
      </c>
      <c r="H10" s="27">
        <v>75</v>
      </c>
      <c r="I10" s="27">
        <v>75</v>
      </c>
      <c r="J10" s="26">
        <v>131.33000000000001</v>
      </c>
      <c r="K10" s="27">
        <v>113</v>
      </c>
      <c r="L10" s="28">
        <v>113</v>
      </c>
      <c r="M10" s="27">
        <v>100.33333333333333</v>
      </c>
      <c r="N10" s="27">
        <v>100.33333333333333</v>
      </c>
      <c r="O10" s="27">
        <v>100.33333333333333</v>
      </c>
      <c r="P10" s="26">
        <v>97.333333333333329</v>
      </c>
      <c r="Q10" s="27">
        <v>97.333333333333329</v>
      </c>
      <c r="R10" s="28">
        <v>97.333333333333329</v>
      </c>
      <c r="S10" s="27">
        <v>96.5</v>
      </c>
      <c r="T10" s="27">
        <v>96.5</v>
      </c>
      <c r="U10" s="27">
        <v>96.5</v>
      </c>
      <c r="V10" s="26">
        <v>47</v>
      </c>
      <c r="W10" s="27">
        <v>47</v>
      </c>
      <c r="X10" s="28">
        <v>47</v>
      </c>
      <c r="Y10" s="27">
        <v>80</v>
      </c>
      <c r="Z10" s="27">
        <v>80</v>
      </c>
      <c r="AA10" s="27">
        <v>80</v>
      </c>
      <c r="AB10" s="26">
        <v>118.17</v>
      </c>
      <c r="AC10" s="27">
        <v>118.17</v>
      </c>
      <c r="AD10" s="28">
        <v>88.17</v>
      </c>
      <c r="AE10" s="26">
        <v>74</v>
      </c>
      <c r="AF10" s="27">
        <v>74</v>
      </c>
      <c r="AG10" s="28">
        <v>61</v>
      </c>
      <c r="AH10" s="26">
        <v>109</v>
      </c>
      <c r="AI10" s="27">
        <v>109</v>
      </c>
      <c r="AJ10" s="28">
        <v>109</v>
      </c>
      <c r="AK10" s="26">
        <v>36</v>
      </c>
      <c r="AL10" s="27">
        <v>35</v>
      </c>
      <c r="AM10" s="28">
        <v>27</v>
      </c>
      <c r="AN10" s="27">
        <v>172</v>
      </c>
      <c r="AO10" s="27">
        <v>169</v>
      </c>
      <c r="AP10" s="27">
        <v>155.6</v>
      </c>
      <c r="AQ10" s="26">
        <v>21.93</v>
      </c>
      <c r="AR10" s="27">
        <v>18.79</v>
      </c>
      <c r="AS10" s="28">
        <v>17.89</v>
      </c>
      <c r="AT10" s="26">
        <v>378</v>
      </c>
      <c r="AU10" s="27">
        <v>334</v>
      </c>
      <c r="AV10" s="28">
        <v>237</v>
      </c>
      <c r="AW10" s="26">
        <v>589</v>
      </c>
      <c r="AX10" s="27">
        <v>555</v>
      </c>
      <c r="AY10" s="28">
        <v>421</v>
      </c>
      <c r="AZ10" s="26">
        <v>162</v>
      </c>
      <c r="BA10" s="27">
        <v>162</v>
      </c>
      <c r="BB10" s="28">
        <v>162</v>
      </c>
      <c r="BC10" s="29">
        <f t="shared" ref="BC10:BE25" si="0">AVERAGE(D10,G10,J10,M10,P10,S10,V10,Y10,AB10,AE10,AH10,AK10,AN10,AQ10,AT10,AW10,AZ10)</f>
        <v>142.15274509803919</v>
      </c>
      <c r="BD10" s="29">
        <f t="shared" si="0"/>
        <v>134.47803921568627</v>
      </c>
      <c r="BE10" s="30">
        <f t="shared" si="0"/>
        <v>116.51921568627451</v>
      </c>
      <c r="BF10" s="31">
        <f t="shared" ref="BF10:BF29" si="1">BE10/AVERAGE(BC10:BD10)-1</f>
        <v>-0.15758315926161937</v>
      </c>
      <c r="BG10" s="26">
        <f t="shared" ref="BG10:BH31" si="2">AVERAGE(D10,G10,J10,M10,P10,S10,V10,Y10,AB10,AE10,AH10,AK10)</f>
        <v>91.138888888888872</v>
      </c>
      <c r="BH10" s="27">
        <f t="shared" si="2"/>
        <v>87.278055555555554</v>
      </c>
      <c r="BI10" s="28">
        <f>AVERAGE(F10,I10,L10,O10,R10,U10,X10,AA10,AD10,AG10,AJ10,AM10,)</f>
        <v>75.948974358974354</v>
      </c>
      <c r="BJ10" s="26">
        <f>AVERAGE(AN10,AQ10,AT10,AW10,AZ10)</f>
        <v>264.58600000000001</v>
      </c>
      <c r="BK10" s="27">
        <f>AVERAGE(AO10,AR10,AU10,AX10,BA10)</f>
        <v>247.75799999999998</v>
      </c>
      <c r="BL10" s="28">
        <f>AVERAGE(AP10,AS10,AV10,AY10,BB10)</f>
        <v>198.69800000000001</v>
      </c>
    </row>
    <row r="11" spans="1:64" x14ac:dyDescent="0.2">
      <c r="B11" s="24" t="s">
        <v>28</v>
      </c>
      <c r="C11" s="25" t="s">
        <v>31</v>
      </c>
      <c r="D11" s="26">
        <v>123.2</v>
      </c>
      <c r="E11" s="27">
        <v>110.8</v>
      </c>
      <c r="F11" s="28">
        <v>110.8</v>
      </c>
      <c r="G11" s="27">
        <v>74.63333333333334</v>
      </c>
      <c r="H11" s="27">
        <v>74.63333333333334</v>
      </c>
      <c r="I11" s="27">
        <v>74.63333333333334</v>
      </c>
      <c r="J11" s="26">
        <v>135</v>
      </c>
      <c r="K11" s="27">
        <v>135</v>
      </c>
      <c r="L11" s="28">
        <v>114</v>
      </c>
      <c r="M11" s="27">
        <v>100.33333333333333</v>
      </c>
      <c r="N11" s="27">
        <v>100.33333333333333</v>
      </c>
      <c r="O11" s="27">
        <v>100.33333333333333</v>
      </c>
      <c r="P11" s="26">
        <v>97.333333333333329</v>
      </c>
      <c r="Q11" s="27">
        <v>97.333333333333329</v>
      </c>
      <c r="R11" s="28">
        <v>97.333333333333329</v>
      </c>
      <c r="S11" s="27">
        <v>96.5</v>
      </c>
      <c r="T11" s="27">
        <v>96.5</v>
      </c>
      <c r="U11" s="27">
        <v>96.5</v>
      </c>
      <c r="V11" s="26">
        <v>47.300000000000004</v>
      </c>
      <c r="W11" s="27">
        <v>47.300000000000004</v>
      </c>
      <c r="X11" s="28">
        <v>47.300000000000004</v>
      </c>
      <c r="Y11" s="27">
        <v>79.974999999999994</v>
      </c>
      <c r="Z11" s="27">
        <v>79.974999999999994</v>
      </c>
      <c r="AA11" s="27">
        <v>79.974999999999994</v>
      </c>
      <c r="AB11" s="26">
        <v>113.86599999999999</v>
      </c>
      <c r="AC11" s="27">
        <v>113.86599999999999</v>
      </c>
      <c r="AD11" s="28">
        <v>113.86599999999999</v>
      </c>
      <c r="AE11" s="26">
        <v>78</v>
      </c>
      <c r="AF11" s="27">
        <v>78</v>
      </c>
      <c r="AG11" s="28">
        <v>78</v>
      </c>
      <c r="AH11" s="26">
        <v>110.75</v>
      </c>
      <c r="AI11" s="27">
        <v>110.75</v>
      </c>
      <c r="AJ11" s="28">
        <v>110.75</v>
      </c>
      <c r="AK11" s="26">
        <v>38.725000000000001</v>
      </c>
      <c r="AL11" s="27">
        <v>37.225000000000001</v>
      </c>
      <c r="AM11" s="28">
        <v>37.225000000000001</v>
      </c>
      <c r="AN11" s="27">
        <v>235</v>
      </c>
      <c r="AO11" s="27">
        <v>215</v>
      </c>
      <c r="AP11" s="27">
        <v>149.5</v>
      </c>
      <c r="AQ11" s="26">
        <v>21.85</v>
      </c>
      <c r="AR11" s="27">
        <v>21.85</v>
      </c>
      <c r="AS11" s="28">
        <v>19.64</v>
      </c>
      <c r="AT11" s="26">
        <v>363</v>
      </c>
      <c r="AU11" s="27">
        <v>306</v>
      </c>
      <c r="AV11" s="28">
        <v>266</v>
      </c>
      <c r="AW11" s="26">
        <v>640</v>
      </c>
      <c r="AX11" s="27">
        <v>517</v>
      </c>
      <c r="AY11" s="28">
        <v>416</v>
      </c>
      <c r="AZ11" s="26">
        <v>185.2</v>
      </c>
      <c r="BA11" s="27">
        <v>184.6</v>
      </c>
      <c r="BB11" s="28">
        <v>184.6</v>
      </c>
      <c r="BC11" s="29">
        <f t="shared" si="0"/>
        <v>149.45094117647056</v>
      </c>
      <c r="BD11" s="29">
        <f t="shared" si="0"/>
        <v>136.83329411764703</v>
      </c>
      <c r="BE11" s="30">
        <f t="shared" si="0"/>
        <v>123.3209411764706</v>
      </c>
      <c r="BF11" s="31">
        <f t="shared" si="1"/>
        <v>-0.13847200807424598</v>
      </c>
      <c r="BG11" s="26">
        <f t="shared" si="2"/>
        <v>91.301333333333332</v>
      </c>
      <c r="BH11" s="27">
        <f t="shared" si="2"/>
        <v>90.142999999999986</v>
      </c>
      <c r="BI11" s="28">
        <f>AVERAGE(F11,I11,L11,O11,R11,U11,X11,AA11,AD11,AG11,AJ11,AM11,)</f>
        <v>81.593538461538458</v>
      </c>
      <c r="BJ11" s="26">
        <f>AVERAGE(AN11,AQ11,AT11,AW11,AZ11)</f>
        <v>289.01</v>
      </c>
      <c r="BK11" s="27">
        <f>AVERAGE(AO11,AR11,AU11,AX11,BA11)</f>
        <v>248.88999999999996</v>
      </c>
      <c r="BL11" s="28">
        <f>AVERAGE(AP11,AS11,AV11,AY11,BB11)</f>
        <v>207.148</v>
      </c>
    </row>
    <row r="12" spans="1:64" x14ac:dyDescent="0.2">
      <c r="B12" s="24" t="s">
        <v>28</v>
      </c>
      <c r="C12" s="25" t="s">
        <v>32</v>
      </c>
      <c r="D12" s="26">
        <v>125</v>
      </c>
      <c r="E12" s="27">
        <v>105</v>
      </c>
      <c r="F12" s="28">
        <v>89.9</v>
      </c>
      <c r="G12" s="27">
        <v>73.900000000000006</v>
      </c>
      <c r="H12" s="27">
        <v>73.900000000000006</v>
      </c>
      <c r="I12" s="27">
        <v>73.900000000000006</v>
      </c>
      <c r="J12" s="26">
        <v>185</v>
      </c>
      <c r="K12" s="27">
        <v>185</v>
      </c>
      <c r="L12" s="28">
        <v>185</v>
      </c>
      <c r="M12" s="27">
        <v>110</v>
      </c>
      <c r="N12" s="27">
        <v>110</v>
      </c>
      <c r="O12" s="27">
        <v>110</v>
      </c>
      <c r="P12" s="26">
        <v>110</v>
      </c>
      <c r="Q12" s="27">
        <v>110</v>
      </c>
      <c r="R12" s="28">
        <v>110</v>
      </c>
      <c r="S12" s="27">
        <v>96.5</v>
      </c>
      <c r="T12" s="27">
        <v>96.5</v>
      </c>
      <c r="U12" s="27">
        <v>96.5</v>
      </c>
      <c r="V12" s="26">
        <v>45.9</v>
      </c>
      <c r="W12" s="27">
        <v>45.9</v>
      </c>
      <c r="X12" s="28">
        <v>45.9</v>
      </c>
      <c r="Y12" s="27">
        <v>79.900000000000006</v>
      </c>
      <c r="Z12" s="27">
        <v>79.900000000000006</v>
      </c>
      <c r="AA12" s="27">
        <v>79.900000000000006</v>
      </c>
      <c r="AB12" s="26">
        <v>106</v>
      </c>
      <c r="AC12" s="27">
        <v>106</v>
      </c>
      <c r="AD12" s="28">
        <v>79</v>
      </c>
      <c r="AE12" s="26">
        <v>74</v>
      </c>
      <c r="AF12" s="27">
        <v>74</v>
      </c>
      <c r="AG12" s="28">
        <v>74</v>
      </c>
      <c r="AH12" s="26">
        <v>110</v>
      </c>
      <c r="AI12" s="27">
        <v>110</v>
      </c>
      <c r="AJ12" s="28">
        <v>110</v>
      </c>
      <c r="AK12" s="26">
        <v>36.9</v>
      </c>
      <c r="AL12" s="27">
        <v>35.9</v>
      </c>
      <c r="AM12" s="28">
        <v>35.9</v>
      </c>
      <c r="AN12" s="27">
        <v>169</v>
      </c>
      <c r="AO12" s="27">
        <v>169</v>
      </c>
      <c r="AP12" s="27">
        <v>169</v>
      </c>
      <c r="AQ12" s="26">
        <v>23</v>
      </c>
      <c r="AR12" s="27">
        <v>20.8</v>
      </c>
      <c r="AS12" s="28">
        <v>20.8</v>
      </c>
      <c r="AT12" s="26">
        <v>394</v>
      </c>
      <c r="AU12" s="27">
        <v>362</v>
      </c>
      <c r="AV12" s="28">
        <v>362</v>
      </c>
      <c r="AW12" s="26">
        <v>581</v>
      </c>
      <c r="AX12" s="27">
        <v>581</v>
      </c>
      <c r="AY12" s="28">
        <v>303</v>
      </c>
      <c r="AZ12" s="26">
        <v>200</v>
      </c>
      <c r="BA12" s="27">
        <v>200</v>
      </c>
      <c r="BB12" s="28">
        <v>150</v>
      </c>
      <c r="BC12" s="29">
        <f t="shared" si="0"/>
        <v>148.24117647058824</v>
      </c>
      <c r="BD12" s="29">
        <f t="shared" si="0"/>
        <v>144.9941176470588</v>
      </c>
      <c r="BE12" s="30">
        <f t="shared" si="0"/>
        <v>123.22352941176472</v>
      </c>
      <c r="BF12" s="31">
        <f t="shared" si="1"/>
        <v>-0.15955867602808427</v>
      </c>
      <c r="BG12" s="26">
        <f t="shared" si="2"/>
        <v>96.091666666666654</v>
      </c>
      <c r="BH12" s="27">
        <f t="shared" si="2"/>
        <v>94.341666666666654</v>
      </c>
      <c r="BI12" s="28">
        <f>AVERAGE(F12,I12,L12,O12,R12,U12,X12,AA12,AD12,AG12,AJ12,AM12,)</f>
        <v>83.84615384615384</v>
      </c>
      <c r="BJ12" s="26">
        <f>AVERAGE(AN12,AQ12,AT12,AW12,AZ12)</f>
        <v>273.39999999999998</v>
      </c>
      <c r="BK12" s="27">
        <f>AVERAGE(AO12,AR12,AU12,AX12,BA12)</f>
        <v>266.56</v>
      </c>
      <c r="BL12" s="28">
        <f>AVERAGE(AP12,AS12,AV12,AY12,BB12)</f>
        <v>200.95999999999998</v>
      </c>
    </row>
    <row r="13" spans="1:64" x14ac:dyDescent="0.2">
      <c r="B13" s="24" t="s">
        <v>28</v>
      </c>
      <c r="C13" s="25" t="s">
        <v>33</v>
      </c>
      <c r="D13" s="26">
        <v>122</v>
      </c>
      <c r="E13" s="27">
        <v>121</v>
      </c>
      <c r="F13" s="28">
        <v>96</v>
      </c>
      <c r="G13" s="27">
        <v>74.63333333333334</v>
      </c>
      <c r="H13" s="27">
        <v>74.63333333333334</v>
      </c>
      <c r="I13" s="27">
        <v>74.63333333333334</v>
      </c>
      <c r="J13" s="26">
        <v>151.666</v>
      </c>
      <c r="K13" s="27">
        <v>148</v>
      </c>
      <c r="L13" s="28">
        <v>148</v>
      </c>
      <c r="M13" s="27">
        <v>91</v>
      </c>
      <c r="N13" s="27">
        <v>91</v>
      </c>
      <c r="O13" s="27">
        <v>91</v>
      </c>
      <c r="P13" s="26">
        <v>100</v>
      </c>
      <c r="Q13" s="27">
        <v>100</v>
      </c>
      <c r="R13" s="28">
        <v>100</v>
      </c>
      <c r="S13" s="27">
        <v>77</v>
      </c>
      <c r="T13" s="27">
        <v>77</v>
      </c>
      <c r="U13" s="27">
        <v>77</v>
      </c>
      <c r="V13" s="26">
        <v>47.300000000000004</v>
      </c>
      <c r="W13" s="27">
        <v>47.300000000000004</v>
      </c>
      <c r="X13" s="28">
        <v>47.300000000000004</v>
      </c>
      <c r="Y13" s="27">
        <v>81</v>
      </c>
      <c r="Z13" s="27">
        <v>81</v>
      </c>
      <c r="AA13" s="27">
        <v>59</v>
      </c>
      <c r="AB13" s="26">
        <v>111</v>
      </c>
      <c r="AC13" s="27">
        <v>111</v>
      </c>
      <c r="AD13" s="28">
        <v>111</v>
      </c>
      <c r="AE13" s="26">
        <v>79</v>
      </c>
      <c r="AF13" s="27">
        <v>79</v>
      </c>
      <c r="AG13" s="28">
        <v>63</v>
      </c>
      <c r="AH13" s="26">
        <v>115</v>
      </c>
      <c r="AI13" s="27">
        <v>115</v>
      </c>
      <c r="AJ13" s="28">
        <v>92</v>
      </c>
      <c r="AK13" s="26">
        <v>43</v>
      </c>
      <c r="AL13" s="27">
        <v>43</v>
      </c>
      <c r="AM13" s="28">
        <v>43</v>
      </c>
      <c r="AN13" s="27">
        <v>185</v>
      </c>
      <c r="AO13" s="27">
        <v>185</v>
      </c>
      <c r="AP13" s="27">
        <v>185</v>
      </c>
      <c r="AQ13" s="26">
        <v>22</v>
      </c>
      <c r="AR13" s="27">
        <v>22</v>
      </c>
      <c r="AS13" s="28">
        <v>19</v>
      </c>
      <c r="AT13" s="26">
        <v>355</v>
      </c>
      <c r="AU13" s="27">
        <v>349</v>
      </c>
      <c r="AV13" s="28">
        <v>349</v>
      </c>
      <c r="AW13" s="26">
        <v>558</v>
      </c>
      <c r="AX13" s="27">
        <v>558</v>
      </c>
      <c r="AY13" s="28">
        <v>558</v>
      </c>
      <c r="AZ13" s="26">
        <v>196</v>
      </c>
      <c r="BA13" s="27">
        <v>193</v>
      </c>
      <c r="BB13" s="28">
        <v>193</v>
      </c>
      <c r="BC13" s="29">
        <f t="shared" si="0"/>
        <v>141.68231372549022</v>
      </c>
      <c r="BD13" s="29">
        <f t="shared" si="0"/>
        <v>140.87843137254902</v>
      </c>
      <c r="BE13" s="30">
        <f t="shared" si="0"/>
        <v>135.64313725490197</v>
      </c>
      <c r="BF13" s="31">
        <f t="shared" si="1"/>
        <v>-3.990105060178617E-2</v>
      </c>
      <c r="BG13" s="26">
        <f t="shared" si="2"/>
        <v>91.049944444444449</v>
      </c>
      <c r="BH13" s="27">
        <f t="shared" si="2"/>
        <v>90.661111111111111</v>
      </c>
      <c r="BI13" s="28">
        <f>AVERAGE(F13,I13,L13,O13,R13,U13,X13,AA13,AD13,AG13,AJ13,AM13,)</f>
        <v>77.071794871794864</v>
      </c>
      <c r="BJ13" s="26">
        <f>AVERAGE(AN13,AQ13,AT13,AW13,AZ13)</f>
        <v>263.2</v>
      </c>
      <c r="BK13" s="27">
        <f>AVERAGE(AO13,AR13,AU13,AX13,BA13)</f>
        <v>261.39999999999998</v>
      </c>
      <c r="BL13" s="28">
        <f>AVERAGE(AP13,AS13,AV13,AY13,BB13)</f>
        <v>260.8</v>
      </c>
    </row>
    <row r="14" spans="1:64" ht="17" thickBot="1" x14ac:dyDescent="0.25">
      <c r="B14" s="24" t="s">
        <v>28</v>
      </c>
      <c r="C14" s="25" t="s">
        <v>34</v>
      </c>
      <c r="D14" s="26">
        <v>115</v>
      </c>
      <c r="E14" s="27">
        <v>115</v>
      </c>
      <c r="F14" s="28">
        <v>115</v>
      </c>
      <c r="G14" s="27">
        <v>75</v>
      </c>
      <c r="H14" s="27">
        <v>75</v>
      </c>
      <c r="I14" s="27">
        <v>75</v>
      </c>
      <c r="J14" s="26">
        <v>179</v>
      </c>
      <c r="K14" s="27">
        <v>179</v>
      </c>
      <c r="L14" s="28">
        <v>179</v>
      </c>
      <c r="M14" s="27">
        <v>100.33333333333333</v>
      </c>
      <c r="N14" s="27">
        <v>100.33333333333333</v>
      </c>
      <c r="O14" s="27">
        <v>100.33333333333333</v>
      </c>
      <c r="P14" s="26">
        <v>97.333333333333329</v>
      </c>
      <c r="Q14" s="27">
        <v>97.333333333333329</v>
      </c>
      <c r="R14" s="28">
        <v>97.333333333333329</v>
      </c>
      <c r="S14" s="27">
        <v>96.5</v>
      </c>
      <c r="T14" s="27">
        <v>96.5</v>
      </c>
      <c r="U14" s="27">
        <v>96.5</v>
      </c>
      <c r="V14" s="26">
        <v>49</v>
      </c>
      <c r="W14" s="27">
        <v>49</v>
      </c>
      <c r="X14" s="28">
        <v>49</v>
      </c>
      <c r="Y14" s="27">
        <v>79</v>
      </c>
      <c r="Z14" s="27">
        <v>79</v>
      </c>
      <c r="AA14" s="27">
        <v>79</v>
      </c>
      <c r="AB14" s="26">
        <v>109</v>
      </c>
      <c r="AC14" s="27">
        <v>109</v>
      </c>
      <c r="AD14" s="28">
        <v>109</v>
      </c>
      <c r="AE14" s="26">
        <v>85</v>
      </c>
      <c r="AF14" s="27">
        <v>85</v>
      </c>
      <c r="AG14" s="28">
        <v>85</v>
      </c>
      <c r="AH14" s="26">
        <v>109</v>
      </c>
      <c r="AI14" s="27">
        <v>109</v>
      </c>
      <c r="AJ14" s="28">
        <v>109</v>
      </c>
      <c r="AK14" s="26">
        <v>39</v>
      </c>
      <c r="AL14" s="27">
        <v>35</v>
      </c>
      <c r="AM14" s="28">
        <v>35</v>
      </c>
      <c r="AN14" s="27">
        <v>186.2</v>
      </c>
      <c r="AO14" s="27">
        <v>179.2</v>
      </c>
      <c r="AP14" s="27">
        <v>179.2</v>
      </c>
      <c r="AQ14" s="26">
        <v>22.125999999999998</v>
      </c>
      <c r="AR14" s="27">
        <v>20.324000000000002</v>
      </c>
      <c r="AS14" s="28">
        <v>20.324000000000002</v>
      </c>
      <c r="AT14" s="26">
        <v>359</v>
      </c>
      <c r="AU14" s="27">
        <v>359</v>
      </c>
      <c r="AV14" s="28">
        <v>359</v>
      </c>
      <c r="AW14" s="26">
        <v>499</v>
      </c>
      <c r="AX14" s="27">
        <v>499</v>
      </c>
      <c r="AY14" s="28">
        <v>499</v>
      </c>
      <c r="AZ14" s="26">
        <v>189</v>
      </c>
      <c r="BA14" s="27">
        <v>189</v>
      </c>
      <c r="BB14" s="28">
        <v>189</v>
      </c>
      <c r="BC14" s="29">
        <f t="shared" si="0"/>
        <v>140.49956862745097</v>
      </c>
      <c r="BD14" s="29">
        <f t="shared" si="0"/>
        <v>139.74650980392155</v>
      </c>
      <c r="BE14" s="30">
        <f t="shared" si="0"/>
        <v>139.74650980392155</v>
      </c>
      <c r="BF14" s="31">
        <f t="shared" si="1"/>
        <v>-2.6871342062824155E-3</v>
      </c>
      <c r="BG14" s="26">
        <f t="shared" si="2"/>
        <v>94.430555555555543</v>
      </c>
      <c r="BH14" s="27">
        <f t="shared" si="2"/>
        <v>94.097222222222214</v>
      </c>
      <c r="BI14" s="28">
        <f>AVERAGE(F14,I14,L14,O14,R14,U14,X14,AA14,AD14,AG14,AJ14,AM14,)</f>
        <v>86.858974358974351</v>
      </c>
      <c r="BJ14" s="26">
        <f>AVERAGE(AN14,AQ14,AT14,AW14,AZ14)</f>
        <v>251.0652</v>
      </c>
      <c r="BK14" s="27">
        <f>AVERAGE(AO14,AR14,AU14,AX14,BA14)</f>
        <v>249.30479999999997</v>
      </c>
      <c r="BL14" s="28">
        <f>AVERAGE(AP14,AS14,AV14,AY14,BB14)</f>
        <v>249.30479999999997</v>
      </c>
    </row>
    <row r="15" spans="1:64" x14ac:dyDescent="0.2">
      <c r="A15" s="40"/>
      <c r="B15" s="3"/>
      <c r="C15" s="4" t="s">
        <v>35</v>
      </c>
      <c r="D15" s="32">
        <v>123.2</v>
      </c>
      <c r="E15" s="33">
        <v>110.8</v>
      </c>
      <c r="F15" s="34">
        <v>89.474999999999994</v>
      </c>
      <c r="G15" s="33">
        <v>74.63333333333334</v>
      </c>
      <c r="H15" s="33">
        <v>74.63333333333334</v>
      </c>
      <c r="I15" s="33">
        <v>74.63333333333334</v>
      </c>
      <c r="J15" s="32">
        <v>151.666</v>
      </c>
      <c r="K15" s="33">
        <v>148</v>
      </c>
      <c r="L15" s="34">
        <v>114</v>
      </c>
      <c r="M15" s="33">
        <v>100.33333333333333</v>
      </c>
      <c r="N15" s="33">
        <v>100.33333333333333</v>
      </c>
      <c r="O15" s="33">
        <v>100.33333333333333</v>
      </c>
      <c r="P15" s="32">
        <v>97.333333333333329</v>
      </c>
      <c r="Q15" s="33">
        <v>97.333333333333329</v>
      </c>
      <c r="R15" s="34">
        <v>77</v>
      </c>
      <c r="S15" s="33">
        <v>96.5</v>
      </c>
      <c r="T15" s="33">
        <v>96.5</v>
      </c>
      <c r="U15" s="33">
        <v>96.5</v>
      </c>
      <c r="V15" s="32">
        <v>47.300000000000004</v>
      </c>
      <c r="W15" s="33">
        <v>47.300000000000004</v>
      </c>
      <c r="X15" s="34">
        <v>47.300000000000004</v>
      </c>
      <c r="Y15" s="33">
        <v>79.974999999999994</v>
      </c>
      <c r="Z15" s="33">
        <v>79.974999999999994</v>
      </c>
      <c r="AA15" s="33">
        <v>69.5</v>
      </c>
      <c r="AB15" s="32">
        <v>113.86599999999999</v>
      </c>
      <c r="AC15" s="33">
        <v>113.86599999999999</v>
      </c>
      <c r="AD15" s="34">
        <v>86.780000000000015</v>
      </c>
      <c r="AE15" s="32">
        <v>78</v>
      </c>
      <c r="AF15" s="33">
        <v>78</v>
      </c>
      <c r="AG15" s="34">
        <v>62</v>
      </c>
      <c r="AH15" s="32">
        <v>110.75</v>
      </c>
      <c r="AI15" s="33">
        <v>110.75</v>
      </c>
      <c r="AJ15" s="34">
        <v>92</v>
      </c>
      <c r="AK15" s="32">
        <v>38.725000000000001</v>
      </c>
      <c r="AL15" s="33">
        <v>37.225000000000001</v>
      </c>
      <c r="AM15" s="34">
        <v>27</v>
      </c>
      <c r="AN15" s="33">
        <v>186.2</v>
      </c>
      <c r="AO15" s="33">
        <v>179.2</v>
      </c>
      <c r="AP15" s="33">
        <v>153.36666666666667</v>
      </c>
      <c r="AQ15" s="32">
        <v>22.125999999999998</v>
      </c>
      <c r="AR15" s="33">
        <v>20.324000000000002</v>
      </c>
      <c r="AS15" s="34">
        <v>18.024999999999999</v>
      </c>
      <c r="AT15" s="32">
        <v>369</v>
      </c>
      <c r="AU15" s="33">
        <v>335.16666666666669</v>
      </c>
      <c r="AV15" s="34">
        <v>239.33333333333334</v>
      </c>
      <c r="AW15" s="32">
        <v>602.83333333333337</v>
      </c>
      <c r="AX15" s="33">
        <v>576.66666666666663</v>
      </c>
      <c r="AY15" s="34">
        <v>427.5</v>
      </c>
      <c r="AZ15" s="32">
        <v>185.2</v>
      </c>
      <c r="BA15" s="33">
        <v>184.6</v>
      </c>
      <c r="BB15" s="34">
        <v>140</v>
      </c>
      <c r="BC15" s="33">
        <f t="shared" si="0"/>
        <v>145.74360784313723</v>
      </c>
      <c r="BD15" s="33">
        <f t="shared" si="0"/>
        <v>140.6278431372549</v>
      </c>
      <c r="BE15" s="34">
        <f t="shared" si="0"/>
        <v>112.63215686274509</v>
      </c>
      <c r="BF15" s="31">
        <f t="shared" si="1"/>
        <v>-0.21338418004204596</v>
      </c>
      <c r="BG15" s="32">
        <f t="shared" si="2"/>
        <v>92.690166666666642</v>
      </c>
      <c r="BH15" s="33">
        <f t="shared" si="2"/>
        <v>91.226333333333329</v>
      </c>
      <c r="BI15" s="34">
        <f>AVERAGE(F15,I15,L15,O15,R15,U15,X15,AA15,AD15,AG15,AJ15,AM15,)</f>
        <v>72.040128205128198</v>
      </c>
      <c r="BJ15" s="32">
        <f>AVERAGE(AN15,AQ15,AT15,AW15,AZ15)</f>
        <v>273.07186666666672</v>
      </c>
      <c r="BK15" s="33">
        <f>AVERAGE(AO15,AR15,AU15,AX15,BA15)</f>
        <v>259.19146666666666</v>
      </c>
      <c r="BL15" s="34">
        <f>AVERAGE(AP15,AS15,AV15,AY15,BB15)</f>
        <v>195.64500000000001</v>
      </c>
    </row>
    <row r="16" spans="1:64" ht="17" thickBot="1" x14ac:dyDescent="0.25">
      <c r="A16" s="40"/>
      <c r="B16" s="12"/>
      <c r="C16" s="13" t="s">
        <v>36</v>
      </c>
      <c r="D16" s="35">
        <v>4.2332483150666546E-2</v>
      </c>
      <c r="E16" s="36">
        <v>6.8852819937764084E-2</v>
      </c>
      <c r="F16" s="37">
        <v>8.2862468988657539E-2</v>
      </c>
      <c r="G16" s="36">
        <v>8.5094054860462495E-3</v>
      </c>
      <c r="H16" s="36">
        <v>8.5094054860462495E-3</v>
      </c>
      <c r="I16" s="36">
        <v>8.5094054860462495E-3</v>
      </c>
      <c r="J16" s="35">
        <v>0.18384016372970813</v>
      </c>
      <c r="K16" s="36">
        <v>0.21695397781084219</v>
      </c>
      <c r="L16" s="37">
        <v>0</v>
      </c>
      <c r="M16" s="36">
        <v>9.4728089231782428E-2</v>
      </c>
      <c r="N16" s="36">
        <v>9.4728089231782428E-2</v>
      </c>
      <c r="O16" s="36">
        <v>9.4728089231782428E-2</v>
      </c>
      <c r="P16" s="35">
        <v>0.1457794291355671</v>
      </c>
      <c r="Q16" s="36">
        <v>0.1457794291355671</v>
      </c>
      <c r="R16" s="37">
        <v>0</v>
      </c>
      <c r="S16" s="36">
        <v>0.28577372503912279</v>
      </c>
      <c r="T16" s="36">
        <v>0.28577372503912279</v>
      </c>
      <c r="U16" s="36">
        <v>0.28577372503912279</v>
      </c>
      <c r="V16" s="35">
        <v>3.3226709609940203E-2</v>
      </c>
      <c r="W16" s="36">
        <v>3.3226709609940203E-2</v>
      </c>
      <c r="X16" s="37">
        <v>3.3226709609940203E-2</v>
      </c>
      <c r="Y16" s="36">
        <v>1.0228522406425362E-2</v>
      </c>
      <c r="Z16" s="36">
        <v>1.0228522406425362E-2</v>
      </c>
      <c r="AA16" s="36">
        <v>0.21365816409953234</v>
      </c>
      <c r="AB16" s="35">
        <v>6.8005027547663424E-2</v>
      </c>
      <c r="AC16" s="36">
        <v>6.8005027547663424E-2</v>
      </c>
      <c r="AD16" s="37">
        <v>8.2813275205264297E-2</v>
      </c>
      <c r="AE16" s="35">
        <v>6.7027295475889412E-2</v>
      </c>
      <c r="AF16" s="36">
        <v>6.7027295475889412E-2</v>
      </c>
      <c r="AG16" s="37">
        <v>2.2809896167307987E-2</v>
      </c>
      <c r="AH16" s="35">
        <v>2.5934820074663786E-2</v>
      </c>
      <c r="AI16" s="36">
        <v>2.5934820074663786E-2</v>
      </c>
      <c r="AJ16" s="37">
        <v>0</v>
      </c>
      <c r="AK16" s="35">
        <v>8.0435987745242202E-2</v>
      </c>
      <c r="AL16" s="36">
        <v>0.10405120433506683</v>
      </c>
      <c r="AM16" s="37">
        <v>0</v>
      </c>
      <c r="AN16" s="36">
        <v>0.15053888670416402</v>
      </c>
      <c r="AO16" s="36">
        <v>0.12392916645081491</v>
      </c>
      <c r="AP16" s="36">
        <v>2.1921602019129283E-2</v>
      </c>
      <c r="AQ16" s="35">
        <v>2.2262264639155774E-2</v>
      </c>
      <c r="AR16" s="36">
        <v>8.6330152645982192E-2</v>
      </c>
      <c r="AS16" s="37">
        <v>9.9264151798545169E-2</v>
      </c>
      <c r="AT16" s="35">
        <v>3.9346756450691682E-2</v>
      </c>
      <c r="AU16" s="36">
        <v>7.8925220758629774E-2</v>
      </c>
      <c r="AV16" s="37">
        <v>0.10687997238412071</v>
      </c>
      <c r="AW16" s="35">
        <v>0.14172851306974837</v>
      </c>
      <c r="AX16" s="36">
        <v>0.15601797484067972</v>
      </c>
      <c r="AY16" s="37">
        <v>0.25617684235417071</v>
      </c>
      <c r="AZ16" s="35">
        <v>8.2190577989137578E-2</v>
      </c>
      <c r="BA16" s="36">
        <v>7.9854274156189897E-2</v>
      </c>
      <c r="BB16" s="37">
        <v>0.10101525445522108</v>
      </c>
      <c r="BC16" s="36">
        <f t="shared" si="0"/>
        <v>8.7169921028565578E-2</v>
      </c>
      <c r="BD16" s="36">
        <f t="shared" si="0"/>
        <v>9.7301636173121778E-2</v>
      </c>
      <c r="BE16" s="37">
        <f t="shared" si="0"/>
        <v>8.2919973931696506E-2</v>
      </c>
      <c r="BF16" s="31"/>
      <c r="BG16" s="35">
        <f t="shared" si="2"/>
        <v>8.7151804886059794E-2</v>
      </c>
      <c r="BH16" s="36">
        <f t="shared" si="2"/>
        <v>9.4089252174231156E-2</v>
      </c>
      <c r="BI16" s="37">
        <f>AVERAGE(F16,I16,L16,O16,R16,U16,X16,AA16,AD16,AG16,AJ16,AM16,)</f>
        <v>6.3413979525204139E-2</v>
      </c>
      <c r="BJ16" s="35">
        <f>AVERAGE(AN16,AQ16,AT16,AW16,AZ16)</f>
        <v>8.7213399770579486E-2</v>
      </c>
      <c r="BK16" s="36">
        <f>AVERAGE(AO16,AR16,AU16,AX16,BA16)</f>
        <v>0.10501135777045931</v>
      </c>
      <c r="BL16" s="37">
        <f>AVERAGE(AP16,AS16,AV16,AY16,BB16)</f>
        <v>0.11705156460223738</v>
      </c>
    </row>
    <row r="17" spans="1:64" x14ac:dyDescent="0.2">
      <c r="A17" s="38"/>
      <c r="B17" s="39" t="s">
        <v>37</v>
      </c>
      <c r="C17" s="40" t="s">
        <v>38</v>
      </c>
      <c r="D17" s="26">
        <v>119.99</v>
      </c>
      <c r="E17" s="27">
        <v>119.99</v>
      </c>
      <c r="F17" s="28">
        <v>69.989999999999995</v>
      </c>
      <c r="G17" s="27">
        <v>55.19</v>
      </c>
      <c r="H17" s="27">
        <v>55.19</v>
      </c>
      <c r="I17" s="27">
        <v>53.99</v>
      </c>
      <c r="J17" s="26">
        <v>146.99</v>
      </c>
      <c r="K17" s="27">
        <v>141.9</v>
      </c>
      <c r="L17" s="28">
        <v>89.99</v>
      </c>
      <c r="M17" s="27">
        <v>98.277999999999992</v>
      </c>
      <c r="N17" s="27">
        <v>92.718000000000004</v>
      </c>
      <c r="O17" s="27">
        <v>92.718000000000004</v>
      </c>
      <c r="P17" s="26">
        <v>99.99</v>
      </c>
      <c r="Q17" s="27">
        <v>99.99</v>
      </c>
      <c r="R17" s="28">
        <v>49.99</v>
      </c>
      <c r="S17" s="27">
        <v>74.989999999999995</v>
      </c>
      <c r="T17" s="27">
        <v>74.989999999999995</v>
      </c>
      <c r="U17" s="27">
        <v>49.99</v>
      </c>
      <c r="V17" s="26">
        <v>42.49</v>
      </c>
      <c r="W17" s="27">
        <v>42.49</v>
      </c>
      <c r="X17" s="28">
        <v>42.49</v>
      </c>
      <c r="Y17" s="27">
        <v>83.99</v>
      </c>
      <c r="Z17" s="27">
        <v>83.99</v>
      </c>
      <c r="AA17" s="27">
        <v>52.99</v>
      </c>
      <c r="AB17" s="26">
        <v>118.99</v>
      </c>
      <c r="AC17" s="27">
        <v>109.9</v>
      </c>
      <c r="AD17" s="28">
        <v>69.989999999999995</v>
      </c>
      <c r="AE17" s="26">
        <v>76.989999999999995</v>
      </c>
      <c r="AF17" s="27">
        <v>76.989999999999995</v>
      </c>
      <c r="AG17" s="28">
        <v>56.99</v>
      </c>
      <c r="AH17" s="26">
        <v>109.99</v>
      </c>
      <c r="AI17" s="27">
        <v>109.99</v>
      </c>
      <c r="AJ17" s="28">
        <v>74.989999999999995</v>
      </c>
      <c r="AK17" s="26">
        <v>37.99</v>
      </c>
      <c r="AL17" s="27">
        <v>35.99</v>
      </c>
      <c r="AM17" s="28">
        <v>26.99</v>
      </c>
      <c r="AN17" s="27">
        <v>156.99</v>
      </c>
      <c r="AO17" s="27">
        <v>156.99</v>
      </c>
      <c r="AP17" s="27">
        <v>99.99</v>
      </c>
      <c r="AQ17" s="26">
        <v>21.99</v>
      </c>
      <c r="AR17" s="27">
        <v>21.99</v>
      </c>
      <c r="AS17" s="28">
        <v>16.48</v>
      </c>
      <c r="AT17" s="26">
        <v>334.99</v>
      </c>
      <c r="AU17" s="27">
        <v>334.99</v>
      </c>
      <c r="AV17" s="28">
        <v>219.99</v>
      </c>
      <c r="AW17" s="26">
        <v>542.51800000000003</v>
      </c>
      <c r="AX17" s="27">
        <v>522.51800000000003</v>
      </c>
      <c r="AY17" s="28">
        <v>249.99</v>
      </c>
      <c r="AZ17" s="26">
        <v>168.99</v>
      </c>
      <c r="BA17" s="27">
        <v>168.99</v>
      </c>
      <c r="BB17" s="28">
        <v>119.99</v>
      </c>
      <c r="BC17" s="29">
        <f t="shared" si="0"/>
        <v>134.7850588235294</v>
      </c>
      <c r="BD17" s="29">
        <f t="shared" si="0"/>
        <v>132.32976470588233</v>
      </c>
      <c r="BE17" s="30">
        <f t="shared" si="0"/>
        <v>84.561647058823539</v>
      </c>
      <c r="BF17" s="31">
        <f t="shared" si="1"/>
        <v>-0.36685170862849892</v>
      </c>
      <c r="BG17" s="26">
        <f t="shared" si="2"/>
        <v>88.822333333333333</v>
      </c>
      <c r="BH17" s="27">
        <f t="shared" si="2"/>
        <v>87.010666666666665</v>
      </c>
      <c r="BI17" s="28">
        <f>AVERAGE(F17,I17,L17,O17,R17,U17,X17,AA17,AD17,AG17,AJ17,AM17,)</f>
        <v>56.239076923076929</v>
      </c>
      <c r="BJ17" s="26">
        <f>AVERAGE(AN17,AQ17,AT17,AW17,AZ17)</f>
        <v>245.09560000000002</v>
      </c>
      <c r="BK17" s="27">
        <f>AVERAGE(AO17,AR17,AU17,AX17,BA17)</f>
        <v>241.09560000000002</v>
      </c>
      <c r="BL17" s="28">
        <f>AVERAGE(AP17,AS17,AV17,AY17,BB17)</f>
        <v>141.28800000000001</v>
      </c>
    </row>
    <row r="18" spans="1:64" x14ac:dyDescent="0.2">
      <c r="A18" s="38"/>
      <c r="B18" s="39" t="s">
        <v>37</v>
      </c>
      <c r="C18" s="40" t="s">
        <v>39</v>
      </c>
      <c r="D18" s="26">
        <v>119.9</v>
      </c>
      <c r="E18" s="27">
        <v>119.9</v>
      </c>
      <c r="F18" s="28">
        <v>79.989999999999995</v>
      </c>
      <c r="G18" s="27">
        <v>59.9</v>
      </c>
      <c r="H18" s="27">
        <v>59.9</v>
      </c>
      <c r="I18" s="27">
        <v>59.9</v>
      </c>
      <c r="J18" s="26">
        <v>129.9</v>
      </c>
      <c r="K18" s="27">
        <v>129.9</v>
      </c>
      <c r="L18" s="28">
        <v>99.99</v>
      </c>
      <c r="M18" s="27">
        <v>98.277999999999992</v>
      </c>
      <c r="N18" s="27">
        <v>92.718000000000004</v>
      </c>
      <c r="O18" s="27">
        <v>92.718000000000004</v>
      </c>
      <c r="P18" s="26">
        <v>87.73</v>
      </c>
      <c r="Q18" s="27">
        <v>86.896666666666661</v>
      </c>
      <c r="R18" s="28">
        <v>86.896666666666661</v>
      </c>
      <c r="S18" s="27">
        <v>72.59</v>
      </c>
      <c r="T18" s="27">
        <v>72.59</v>
      </c>
      <c r="U18" s="27">
        <v>44.99</v>
      </c>
      <c r="V18" s="26">
        <v>39.99</v>
      </c>
      <c r="W18" s="27">
        <v>39.99</v>
      </c>
      <c r="X18" s="28">
        <v>29.99</v>
      </c>
      <c r="Y18" s="27">
        <v>89.8</v>
      </c>
      <c r="Z18" s="27">
        <v>89.8</v>
      </c>
      <c r="AA18" s="27">
        <v>44.9</v>
      </c>
      <c r="AB18" s="26">
        <v>119.9</v>
      </c>
      <c r="AC18" s="27">
        <v>119.9</v>
      </c>
      <c r="AD18" s="28">
        <v>64.900000000000006</v>
      </c>
      <c r="AE18" s="26">
        <v>75.900000000000006</v>
      </c>
      <c r="AF18" s="27">
        <v>75.900000000000006</v>
      </c>
      <c r="AG18" s="28">
        <v>49.99</v>
      </c>
      <c r="AH18" s="26">
        <v>112.9</v>
      </c>
      <c r="AI18" s="27">
        <v>112.9</v>
      </c>
      <c r="AJ18" s="28">
        <v>79.989999999999995</v>
      </c>
      <c r="AK18" s="26">
        <v>37.47</v>
      </c>
      <c r="AL18" s="27">
        <v>34.47</v>
      </c>
      <c r="AM18" s="28">
        <v>24.98</v>
      </c>
      <c r="AN18" s="27">
        <v>170.79666666666665</v>
      </c>
      <c r="AO18" s="27">
        <v>165.09666666666666</v>
      </c>
      <c r="AP18" s="27">
        <v>165.09666666666666</v>
      </c>
      <c r="AQ18" s="26">
        <v>21.99</v>
      </c>
      <c r="AR18" s="27">
        <v>21.99</v>
      </c>
      <c r="AS18" s="28">
        <v>16.489999999999998</v>
      </c>
      <c r="AT18" s="26">
        <v>319.89999999999998</v>
      </c>
      <c r="AU18" s="27">
        <v>249.9</v>
      </c>
      <c r="AV18" s="28">
        <v>199.9</v>
      </c>
      <c r="AW18" s="26">
        <v>499.9</v>
      </c>
      <c r="AX18" s="27">
        <v>499.9</v>
      </c>
      <c r="AY18" s="28">
        <v>279.89999999999998</v>
      </c>
      <c r="AZ18" s="26">
        <v>179.9</v>
      </c>
      <c r="BA18" s="27">
        <v>179.9</v>
      </c>
      <c r="BB18" s="28">
        <v>119.9</v>
      </c>
      <c r="BC18" s="29">
        <f t="shared" si="0"/>
        <v>131.57321568627452</v>
      </c>
      <c r="BD18" s="29">
        <f>AVERAGE(E18,H18,K18,N18,Q18,T18,W18,Z18,AC18,AF18,AI18,AL18,AO18,AR18,AU18,AX18,BA18)</f>
        <v>126.56772549019607</v>
      </c>
      <c r="BE18" s="30">
        <f t="shared" si="0"/>
        <v>90.618901960784328</v>
      </c>
      <c r="BF18" s="31">
        <f t="shared" si="1"/>
        <v>-0.29791143126858499</v>
      </c>
      <c r="BG18" s="26">
        <f t="shared" si="2"/>
        <v>87.021500000000003</v>
      </c>
      <c r="BH18" s="27">
        <f t="shared" si="2"/>
        <v>86.238722222222222</v>
      </c>
      <c r="BI18" s="28">
        <f>AVERAGE(F18,I18,L18,O18,R18,U18,X18,AA18,AD18,AG18,AJ18,AM18,)</f>
        <v>58.402666666666669</v>
      </c>
      <c r="BJ18" s="26">
        <f>AVERAGE(AN18,AQ18,AT18,AW18,AZ18)</f>
        <v>238.49733333333333</v>
      </c>
      <c r="BK18" s="27">
        <f>AVERAGE(AO18,AR18,AU18,AX18,BA18)</f>
        <v>223.35733333333332</v>
      </c>
      <c r="BL18" s="28">
        <f>AVERAGE(AP18,AS18,AV18,AY18,BB18)</f>
        <v>156.25733333333332</v>
      </c>
    </row>
    <row r="19" spans="1:64" x14ac:dyDescent="0.2">
      <c r="A19" s="38"/>
      <c r="B19" s="39" t="s">
        <v>37</v>
      </c>
      <c r="C19" s="40" t="s">
        <v>40</v>
      </c>
      <c r="D19" s="26">
        <v>119</v>
      </c>
      <c r="E19" s="27">
        <v>109.9</v>
      </c>
      <c r="F19" s="28">
        <v>104.9</v>
      </c>
      <c r="G19" s="27">
        <v>77.900000000000006</v>
      </c>
      <c r="H19" s="27">
        <v>77.900000000000006</v>
      </c>
      <c r="I19" s="27">
        <v>77.900000000000006</v>
      </c>
      <c r="J19" s="26">
        <v>175</v>
      </c>
      <c r="K19" s="27">
        <v>175</v>
      </c>
      <c r="L19" s="28">
        <v>99.9</v>
      </c>
      <c r="M19" s="27">
        <v>114.9</v>
      </c>
      <c r="N19" s="27">
        <v>114.9</v>
      </c>
      <c r="O19" s="27">
        <v>114.9</v>
      </c>
      <c r="P19" s="26">
        <v>99.9</v>
      </c>
      <c r="Q19" s="27">
        <v>99.9</v>
      </c>
      <c r="R19" s="28">
        <v>99.9</v>
      </c>
      <c r="S19" s="27">
        <v>81.900000000000006</v>
      </c>
      <c r="T19" s="27">
        <v>81.900000000000006</v>
      </c>
      <c r="U19" s="27">
        <v>81.900000000000006</v>
      </c>
      <c r="V19" s="26">
        <v>45.9</v>
      </c>
      <c r="W19" s="27">
        <v>45.9</v>
      </c>
      <c r="X19" s="28">
        <v>45.9</v>
      </c>
      <c r="Y19" s="27">
        <v>79.900000000000006</v>
      </c>
      <c r="Z19" s="27">
        <v>79.900000000000006</v>
      </c>
      <c r="AA19" s="27">
        <v>79.900000000000006</v>
      </c>
      <c r="AB19" s="26">
        <v>109.9</v>
      </c>
      <c r="AC19" s="27">
        <v>109.9</v>
      </c>
      <c r="AD19" s="28">
        <v>69.900000000000006</v>
      </c>
      <c r="AE19" s="26">
        <v>74.900000000000006</v>
      </c>
      <c r="AF19" s="27">
        <v>61.9</v>
      </c>
      <c r="AG19" s="28">
        <v>59.9</v>
      </c>
      <c r="AH19" s="26">
        <v>109.9</v>
      </c>
      <c r="AI19" s="27">
        <v>109.9</v>
      </c>
      <c r="AJ19" s="28">
        <v>74.900000000000006</v>
      </c>
      <c r="AK19" s="26">
        <v>36.9</v>
      </c>
      <c r="AL19" s="27">
        <v>35.9</v>
      </c>
      <c r="AM19" s="28">
        <v>35.9</v>
      </c>
      <c r="AN19" s="27">
        <v>175</v>
      </c>
      <c r="AO19" s="27">
        <v>175</v>
      </c>
      <c r="AP19" s="27">
        <v>109.9</v>
      </c>
      <c r="AQ19" s="26">
        <v>22.9</v>
      </c>
      <c r="AR19" s="27">
        <v>21.9</v>
      </c>
      <c r="AS19" s="28">
        <v>16.899999999999999</v>
      </c>
      <c r="AT19" s="26">
        <v>394</v>
      </c>
      <c r="AU19" s="27">
        <v>394</v>
      </c>
      <c r="AV19" s="28">
        <v>334</v>
      </c>
      <c r="AW19" s="26">
        <v>539</v>
      </c>
      <c r="AX19" s="27">
        <v>539</v>
      </c>
      <c r="AY19" s="28">
        <v>249.9</v>
      </c>
      <c r="AZ19" s="26">
        <v>219</v>
      </c>
      <c r="BA19" s="27">
        <v>189</v>
      </c>
      <c r="BB19" s="28">
        <v>109.9</v>
      </c>
      <c r="BC19" s="29">
        <f t="shared" si="0"/>
        <v>145.64117647058825</v>
      </c>
      <c r="BD19" s="29">
        <f t="shared" si="0"/>
        <v>142.45882352941177</v>
      </c>
      <c r="BE19" s="30">
        <f t="shared" si="0"/>
        <v>103.90588235294118</v>
      </c>
      <c r="BF19" s="31">
        <f t="shared" si="1"/>
        <v>-0.27868183024685067</v>
      </c>
      <c r="BG19" s="26">
        <f t="shared" si="2"/>
        <v>93.833333333333329</v>
      </c>
      <c r="BH19" s="27">
        <f t="shared" si="2"/>
        <v>91.908333333333346</v>
      </c>
      <c r="BI19" s="28">
        <f>AVERAGE(F19,I19,L19,O19,R19,U19,X19,AA19,AD19,AG19,AJ19,AM19,)</f>
        <v>72.753846153846141</v>
      </c>
      <c r="BJ19" s="26">
        <f>AVERAGE(AN19,AQ19,AT19,AW19,AZ19)</f>
        <v>269.98</v>
      </c>
      <c r="BK19" s="27">
        <f>AVERAGE(AO19,AR19,AU19,AX19,BA19)</f>
        <v>263.78000000000003</v>
      </c>
      <c r="BL19" s="28">
        <f>AVERAGE(AP19,AS19,AV19,AY19,BB19)</f>
        <v>164.12</v>
      </c>
    </row>
    <row r="20" spans="1:64" x14ac:dyDescent="0.2">
      <c r="A20" s="38"/>
      <c r="B20" s="39" t="s">
        <v>37</v>
      </c>
      <c r="C20" s="40" t="s">
        <v>41</v>
      </c>
      <c r="D20" s="26">
        <v>99.99</v>
      </c>
      <c r="E20" s="27">
        <v>99.99</v>
      </c>
      <c r="F20" s="28">
        <v>69.989999999999995</v>
      </c>
      <c r="G20" s="27">
        <v>60.5</v>
      </c>
      <c r="H20" s="27">
        <v>60.5</v>
      </c>
      <c r="I20" s="27">
        <v>34.99</v>
      </c>
      <c r="J20" s="26">
        <v>131.5</v>
      </c>
      <c r="K20" s="27">
        <v>131.5</v>
      </c>
      <c r="L20" s="28">
        <v>131.5</v>
      </c>
      <c r="M20" s="27">
        <v>100.5</v>
      </c>
      <c r="N20" s="27">
        <v>100.5</v>
      </c>
      <c r="O20" s="27">
        <v>100.5</v>
      </c>
      <c r="P20" s="26">
        <v>100.5</v>
      </c>
      <c r="Q20" s="27">
        <v>100.5</v>
      </c>
      <c r="R20" s="28">
        <v>100.5</v>
      </c>
      <c r="S20" s="27">
        <v>73.353999999999999</v>
      </c>
      <c r="T20" s="27">
        <v>72.61399999999999</v>
      </c>
      <c r="U20" s="27">
        <v>72.61399999999999</v>
      </c>
      <c r="V20" s="26">
        <v>52.5</v>
      </c>
      <c r="W20" s="27">
        <v>52.5</v>
      </c>
      <c r="X20" s="28">
        <v>52.5</v>
      </c>
      <c r="Y20" s="27">
        <v>76.989999999999995</v>
      </c>
      <c r="Z20" s="27">
        <v>76.989999999999995</v>
      </c>
      <c r="AA20" s="27">
        <v>52.99</v>
      </c>
      <c r="AB20" s="26">
        <v>106.5</v>
      </c>
      <c r="AC20" s="27">
        <v>106.5</v>
      </c>
      <c r="AD20" s="28">
        <v>106.5</v>
      </c>
      <c r="AE20" s="26">
        <v>73.989999999999995</v>
      </c>
      <c r="AF20" s="27">
        <v>73.989999999999995</v>
      </c>
      <c r="AG20" s="28">
        <v>49.99</v>
      </c>
      <c r="AH20" s="26">
        <v>114</v>
      </c>
      <c r="AI20" s="27">
        <v>114</v>
      </c>
      <c r="AJ20" s="28">
        <v>69.989999999999995</v>
      </c>
      <c r="AK20" s="26">
        <v>36.5</v>
      </c>
      <c r="AL20" s="27">
        <v>36.5</v>
      </c>
      <c r="AM20" s="28">
        <v>26.99</v>
      </c>
      <c r="AN20" s="27">
        <v>172.5</v>
      </c>
      <c r="AO20" s="27">
        <v>172.5</v>
      </c>
      <c r="AP20" s="27">
        <v>99.99</v>
      </c>
      <c r="AQ20" s="26">
        <v>22.5</v>
      </c>
      <c r="AR20" s="27">
        <v>22.5</v>
      </c>
      <c r="AS20" s="28">
        <v>16.989999999999998</v>
      </c>
      <c r="AT20" s="26">
        <v>349.5</v>
      </c>
      <c r="AU20" s="27">
        <v>349.5</v>
      </c>
      <c r="AV20" s="28">
        <v>179</v>
      </c>
      <c r="AW20" s="26">
        <v>549</v>
      </c>
      <c r="AX20" s="27">
        <v>549</v>
      </c>
      <c r="AY20" s="28">
        <v>299</v>
      </c>
      <c r="AZ20" s="26">
        <v>164</v>
      </c>
      <c r="BA20" s="27">
        <v>164</v>
      </c>
      <c r="BB20" s="28">
        <v>104</v>
      </c>
      <c r="BC20" s="29">
        <f t="shared" si="0"/>
        <v>134.37200000000001</v>
      </c>
      <c r="BD20" s="29">
        <f t="shared" si="0"/>
        <v>134.32847058823529</v>
      </c>
      <c r="BE20" s="30">
        <f t="shared" si="0"/>
        <v>92.237294117647068</v>
      </c>
      <c r="BF20" s="31">
        <f t="shared" si="1"/>
        <v>-0.31345640061052016</v>
      </c>
      <c r="BG20" s="26">
        <f t="shared" si="2"/>
        <v>85.568666666666672</v>
      </c>
      <c r="BH20" s="27">
        <f t="shared" si="2"/>
        <v>85.507000000000005</v>
      </c>
      <c r="BI20" s="28">
        <f>AVERAGE(F20,I20,L20,O20,R20,U20,X20,AA20,AD20,AG20,AJ20,AM20,)</f>
        <v>66.850307692307695</v>
      </c>
      <c r="BJ20" s="26">
        <f>AVERAGE(AN20,AQ20,AT20,AW20,AZ20)</f>
        <v>251.5</v>
      </c>
      <c r="BK20" s="27">
        <f>AVERAGE(AO20,AR20,AU20,AX20,BA20)</f>
        <v>251.5</v>
      </c>
      <c r="BL20" s="28">
        <f>AVERAGE(AP20,AS20,AV20,AY20,BB20)</f>
        <v>139.79599999999999</v>
      </c>
    </row>
    <row r="21" spans="1:64" x14ac:dyDescent="0.2">
      <c r="A21" s="38"/>
      <c r="B21" s="39" t="s">
        <v>37</v>
      </c>
      <c r="C21" s="40" t="s">
        <v>42</v>
      </c>
      <c r="D21" s="26">
        <v>121.69</v>
      </c>
      <c r="E21" s="27">
        <v>115.79</v>
      </c>
      <c r="F21" s="28">
        <v>61.49</v>
      </c>
      <c r="G21" s="27">
        <v>54.19</v>
      </c>
      <c r="H21" s="27">
        <v>48.99</v>
      </c>
      <c r="I21" s="27">
        <v>46.49</v>
      </c>
      <c r="J21" s="26">
        <v>173.69</v>
      </c>
      <c r="K21" s="27">
        <v>164.99</v>
      </c>
      <c r="L21" s="28">
        <v>164.99</v>
      </c>
      <c r="M21" s="27">
        <v>98.99</v>
      </c>
      <c r="N21" s="27">
        <v>93.99</v>
      </c>
      <c r="O21" s="27">
        <v>93.99</v>
      </c>
      <c r="P21" s="26">
        <v>98.99</v>
      </c>
      <c r="Q21" s="27">
        <v>93.99</v>
      </c>
      <c r="R21" s="28">
        <v>93.99</v>
      </c>
      <c r="S21" s="27">
        <v>72.69</v>
      </c>
      <c r="T21" s="27">
        <v>68.989999999999995</v>
      </c>
      <c r="U21" s="27">
        <v>68.989999999999995</v>
      </c>
      <c r="V21" s="26">
        <v>49.49</v>
      </c>
      <c r="W21" s="27">
        <v>46.99</v>
      </c>
      <c r="X21" s="28">
        <v>46.99</v>
      </c>
      <c r="Y21" s="27">
        <v>79.489999999999995</v>
      </c>
      <c r="Z21" s="27">
        <v>75.489999999999995</v>
      </c>
      <c r="AA21" s="27">
        <v>49.89</v>
      </c>
      <c r="AB21" s="26">
        <v>112.19</v>
      </c>
      <c r="AC21" s="27">
        <v>112.19</v>
      </c>
      <c r="AD21" s="28">
        <v>59.89</v>
      </c>
      <c r="AE21" s="26">
        <v>76.89</v>
      </c>
      <c r="AF21" s="27">
        <v>76.89</v>
      </c>
      <c r="AG21" s="28">
        <v>54.89</v>
      </c>
      <c r="AH21" s="26">
        <v>112.29</v>
      </c>
      <c r="AI21" s="27">
        <v>112.29</v>
      </c>
      <c r="AJ21" s="28">
        <v>69.89</v>
      </c>
      <c r="AK21" s="26">
        <v>34.590000000000003</v>
      </c>
      <c r="AL21" s="27">
        <v>34.590000000000003</v>
      </c>
      <c r="AM21" s="28">
        <v>24.99</v>
      </c>
      <c r="AN21" s="27">
        <v>177.89</v>
      </c>
      <c r="AO21" s="27">
        <v>177.89</v>
      </c>
      <c r="AP21" s="27">
        <v>111.99</v>
      </c>
      <c r="AQ21" s="26">
        <v>23.19</v>
      </c>
      <c r="AR21" s="27">
        <v>23.19</v>
      </c>
      <c r="AS21" s="28">
        <v>15.89</v>
      </c>
      <c r="AT21" s="26">
        <v>369.49</v>
      </c>
      <c r="AU21" s="27">
        <v>369.49</v>
      </c>
      <c r="AV21" s="28">
        <v>239.99</v>
      </c>
      <c r="AW21" s="26">
        <v>565.69000000000005</v>
      </c>
      <c r="AX21" s="27">
        <v>565.69000000000005</v>
      </c>
      <c r="AY21" s="28">
        <v>268.99</v>
      </c>
      <c r="AZ21" s="26">
        <v>181.09</v>
      </c>
      <c r="BA21" s="27">
        <v>181.09</v>
      </c>
      <c r="BB21" s="28">
        <v>89.99</v>
      </c>
      <c r="BC21" s="29">
        <f t="shared" si="0"/>
        <v>141.3252941176471</v>
      </c>
      <c r="BD21" s="29">
        <f>AVERAGE(E21,H21,K21,N21,Q21,T21,W21,Z21,AC21,AF21,AI21,AL21,AO21,AR21,AU21,AX21,BA21)</f>
        <v>138.9723529411765</v>
      </c>
      <c r="BE21" s="30">
        <f t="shared" si="0"/>
        <v>91.960588235294111</v>
      </c>
      <c r="BF21" s="31">
        <f>BE21/AVERAGE(BC21:BD21)-1</f>
        <v>-0.34383617415100776</v>
      </c>
      <c r="BG21" s="26">
        <f t="shared" si="2"/>
        <v>90.431666666666672</v>
      </c>
      <c r="BH21" s="27">
        <f t="shared" si="2"/>
        <v>87.098333333333343</v>
      </c>
      <c r="BI21" s="28">
        <f>AVERAGE(F21,I21,L21,O21,R21,U21,X21,AA21,AD21,AG21,AJ21,AM21,)</f>
        <v>64.344615384615381</v>
      </c>
      <c r="BJ21" s="26">
        <f>AVERAGE(AN21,AQ21,AT21,AW21,AZ21)</f>
        <v>263.46999999999997</v>
      </c>
      <c r="BK21" s="27">
        <f>AVERAGE(AO21,AR21,AU21,AX21,BA21)</f>
        <v>263.46999999999997</v>
      </c>
      <c r="BL21" s="28">
        <f>AVERAGE(AP21,AS21,AV21,AY21,BB21)</f>
        <v>145.37</v>
      </c>
    </row>
    <row r="22" spans="1:64" x14ac:dyDescent="0.2">
      <c r="A22" s="38"/>
      <c r="B22" s="39" t="s">
        <v>37</v>
      </c>
      <c r="C22" s="40" t="s">
        <v>43</v>
      </c>
      <c r="D22" s="26">
        <v>113</v>
      </c>
      <c r="E22" s="27">
        <v>113</v>
      </c>
      <c r="F22" s="28">
        <v>81</v>
      </c>
      <c r="G22" s="27">
        <v>61.536000000000001</v>
      </c>
      <c r="H22" s="27">
        <v>60.496000000000002</v>
      </c>
      <c r="I22" s="27">
        <v>39.9</v>
      </c>
      <c r="J22" s="26">
        <v>149.82999999999998</v>
      </c>
      <c r="K22" s="27">
        <v>147.53166666666667</v>
      </c>
      <c r="L22" s="28">
        <v>147.53166666666667</v>
      </c>
      <c r="M22" s="27">
        <v>77.099999999999994</v>
      </c>
      <c r="N22" s="27">
        <v>77.099999999999994</v>
      </c>
      <c r="O22" s="27">
        <v>44.9</v>
      </c>
      <c r="P22" s="26">
        <v>63.5</v>
      </c>
      <c r="Q22" s="27">
        <v>63.5</v>
      </c>
      <c r="R22" s="28">
        <v>44.9</v>
      </c>
      <c r="S22" s="27">
        <v>73.353999999999999</v>
      </c>
      <c r="T22" s="27">
        <v>72.61399999999999</v>
      </c>
      <c r="U22" s="27">
        <v>72.61399999999999</v>
      </c>
      <c r="V22" s="26">
        <v>46.893499999999996</v>
      </c>
      <c r="W22" s="27">
        <v>46.476833333333332</v>
      </c>
      <c r="X22" s="28">
        <v>46.476833333333332</v>
      </c>
      <c r="Y22" s="27">
        <v>90</v>
      </c>
      <c r="Z22" s="27">
        <v>90</v>
      </c>
      <c r="AA22" s="27">
        <v>90</v>
      </c>
      <c r="AB22" s="26">
        <v>107</v>
      </c>
      <c r="AC22" s="27">
        <v>107</v>
      </c>
      <c r="AD22" s="28">
        <v>76</v>
      </c>
      <c r="AE22" s="26">
        <v>75.733999999999995</v>
      </c>
      <c r="AF22" s="27">
        <v>73.133999999999986</v>
      </c>
      <c r="AG22" s="28">
        <v>73.133999999999986</v>
      </c>
      <c r="AH22" s="26">
        <v>111</v>
      </c>
      <c r="AI22" s="27">
        <v>111</v>
      </c>
      <c r="AJ22" s="28">
        <v>89</v>
      </c>
      <c r="AK22" s="26">
        <v>39.9</v>
      </c>
      <c r="AL22" s="27">
        <v>39.9</v>
      </c>
      <c r="AM22" s="28">
        <v>29.9</v>
      </c>
      <c r="AN22" s="27">
        <v>152.5</v>
      </c>
      <c r="AO22" s="27">
        <v>152.5</v>
      </c>
      <c r="AP22" s="27">
        <v>109</v>
      </c>
      <c r="AQ22" s="26">
        <v>19.2</v>
      </c>
      <c r="AR22" s="27">
        <v>19.2</v>
      </c>
      <c r="AS22" s="28">
        <v>14.9</v>
      </c>
      <c r="AT22" s="26">
        <v>319.99</v>
      </c>
      <c r="AU22" s="27">
        <v>303.49</v>
      </c>
      <c r="AV22" s="28">
        <v>257.99</v>
      </c>
      <c r="AW22" s="26">
        <v>542.51800000000003</v>
      </c>
      <c r="AX22" s="27">
        <v>522.51800000000003</v>
      </c>
      <c r="AY22" s="28">
        <v>522.52</v>
      </c>
      <c r="AZ22" s="26">
        <v>182.345</v>
      </c>
      <c r="BA22" s="27">
        <v>176.69500000000002</v>
      </c>
      <c r="BB22" s="28">
        <v>176.69500000000002</v>
      </c>
      <c r="BC22" s="29">
        <f t="shared" si="0"/>
        <v>130.90591176470591</v>
      </c>
      <c r="BD22" s="29">
        <f t="shared" si="0"/>
        <v>128.00914705882354</v>
      </c>
      <c r="BE22" s="30">
        <f t="shared" si="0"/>
        <v>112.7330294117647</v>
      </c>
      <c r="BF22" s="31">
        <f t="shared" si="1"/>
        <v>-0.12918908676840646</v>
      </c>
      <c r="BG22" s="26">
        <f t="shared" si="2"/>
        <v>84.070625000000007</v>
      </c>
      <c r="BH22" s="27">
        <f t="shared" si="2"/>
        <v>83.47937499999999</v>
      </c>
      <c r="BI22" s="28">
        <f>AVERAGE(F22,I22,L22,O22,R22,U22,X22,AA22,AD22,AG22,AJ22,AM22,)</f>
        <v>64.258192307692312</v>
      </c>
      <c r="BJ22" s="26">
        <f>AVERAGE(AN22,AQ22,AT22,AW22,AZ22)</f>
        <v>243.31060000000002</v>
      </c>
      <c r="BK22" s="27">
        <f>AVERAGE(AO22,AR22,AU22,AX22,BA22)</f>
        <v>234.88060000000002</v>
      </c>
      <c r="BL22" s="28">
        <f>AVERAGE(AP22,AS22,AV22,AY22,BB22)</f>
        <v>216.221</v>
      </c>
    </row>
    <row r="23" spans="1:64" ht="17" thickBot="1" x14ac:dyDescent="0.25">
      <c r="A23" s="38"/>
      <c r="B23" s="39" t="s">
        <v>37</v>
      </c>
      <c r="C23" s="40" t="s">
        <v>44</v>
      </c>
      <c r="D23" s="26">
        <v>119.9</v>
      </c>
      <c r="E23" s="27">
        <v>99.99</v>
      </c>
      <c r="F23" s="28">
        <v>61.49</v>
      </c>
      <c r="G23" s="27">
        <v>61.536000000000001</v>
      </c>
      <c r="H23" s="27">
        <v>60.496000000000002</v>
      </c>
      <c r="I23" s="27">
        <v>60.496000000000002</v>
      </c>
      <c r="J23" s="26">
        <v>141.9</v>
      </c>
      <c r="K23" s="27">
        <v>141.9</v>
      </c>
      <c r="L23" s="28">
        <v>89.99</v>
      </c>
      <c r="M23" s="27">
        <v>99.9</v>
      </c>
      <c r="N23" s="27">
        <v>77.099999999999994</v>
      </c>
      <c r="O23" s="27">
        <v>44.9</v>
      </c>
      <c r="P23" s="26">
        <v>63.5</v>
      </c>
      <c r="Q23" s="27">
        <v>63.5</v>
      </c>
      <c r="R23" s="28">
        <v>44.9</v>
      </c>
      <c r="S23" s="27">
        <v>64.599999999999994</v>
      </c>
      <c r="T23" s="27">
        <v>64.599999999999994</v>
      </c>
      <c r="U23" s="27">
        <v>39.99</v>
      </c>
      <c r="V23" s="26">
        <v>50.991</v>
      </c>
      <c r="W23" s="27">
        <v>50.991</v>
      </c>
      <c r="X23" s="28">
        <v>29.99</v>
      </c>
      <c r="Y23" s="27">
        <v>79.900000000000006</v>
      </c>
      <c r="Z23" s="27">
        <v>73.489999999999995</v>
      </c>
      <c r="AA23" s="27">
        <v>39.99</v>
      </c>
      <c r="AB23" s="26">
        <v>119.99</v>
      </c>
      <c r="AC23" s="27">
        <v>106.5</v>
      </c>
      <c r="AD23" s="28">
        <v>59.9</v>
      </c>
      <c r="AE23" s="26">
        <v>75.733999999999995</v>
      </c>
      <c r="AF23" s="27">
        <v>73.133999999999986</v>
      </c>
      <c r="AG23" s="28">
        <v>73.133999999999986</v>
      </c>
      <c r="AH23" s="26">
        <v>111.67999999999999</v>
      </c>
      <c r="AI23" s="27">
        <v>111.67999999999999</v>
      </c>
      <c r="AJ23" s="28">
        <v>111.67999999999999</v>
      </c>
      <c r="AK23" s="26">
        <v>41.9</v>
      </c>
      <c r="AL23" s="27">
        <v>28.89</v>
      </c>
      <c r="AM23" s="28">
        <v>25.9</v>
      </c>
      <c r="AN23" s="27">
        <v>189.9</v>
      </c>
      <c r="AO23" s="27">
        <v>155.69999999999999</v>
      </c>
      <c r="AP23" s="27">
        <v>109</v>
      </c>
      <c r="AQ23" s="26">
        <v>20.8</v>
      </c>
      <c r="AR23" s="27">
        <v>20.8</v>
      </c>
      <c r="AS23" s="28">
        <v>14.9</v>
      </c>
      <c r="AT23" s="26">
        <v>339</v>
      </c>
      <c r="AU23" s="27">
        <v>339</v>
      </c>
      <c r="AV23" s="28">
        <v>209.9</v>
      </c>
      <c r="AW23" s="26">
        <v>559</v>
      </c>
      <c r="AX23" s="27">
        <v>459</v>
      </c>
      <c r="AY23" s="28">
        <v>249</v>
      </c>
      <c r="AZ23" s="26">
        <v>181.09</v>
      </c>
      <c r="BA23" s="27">
        <v>177.19</v>
      </c>
      <c r="BB23" s="28">
        <v>89.99</v>
      </c>
      <c r="BC23" s="29">
        <f t="shared" si="0"/>
        <v>136.54829411764706</v>
      </c>
      <c r="BD23" s="29">
        <f t="shared" si="0"/>
        <v>123.76241176470587</v>
      </c>
      <c r="BE23" s="30">
        <f t="shared" si="0"/>
        <v>79.714705882352931</v>
      </c>
      <c r="BF23" s="31">
        <f t="shared" si="1"/>
        <v>-0.38754185608962322</v>
      </c>
      <c r="BG23" s="26">
        <f t="shared" si="2"/>
        <v>85.960916666666662</v>
      </c>
      <c r="BH23" s="27">
        <f t="shared" si="2"/>
        <v>79.355916666666658</v>
      </c>
      <c r="BI23" s="28">
        <f>AVERAGE(F23,I23,L23,O23,R23,U23,X23,AA23,AD23,AG23,AJ23,AM23,)</f>
        <v>52.489230769230758</v>
      </c>
      <c r="BJ23" s="26">
        <f>AVERAGE(AN23,AQ23,AT23,AW23,AZ23)</f>
        <v>257.95799999999997</v>
      </c>
      <c r="BK23" s="27">
        <f>AVERAGE(AO23,AR23,AU23,AX23,BA23)</f>
        <v>230.33800000000002</v>
      </c>
      <c r="BL23" s="28">
        <f>AVERAGE(AP23,AS23,AV23,AY23,BB23)</f>
        <v>134.55799999999999</v>
      </c>
    </row>
    <row r="24" spans="1:64" x14ac:dyDescent="0.2">
      <c r="B24" s="3"/>
      <c r="C24" s="4" t="s">
        <v>35</v>
      </c>
      <c r="D24" s="32">
        <v>116.21</v>
      </c>
      <c r="E24" s="33">
        <v>111.22285714285714</v>
      </c>
      <c r="F24" s="34">
        <v>75.55</v>
      </c>
      <c r="G24" s="33">
        <v>61.536000000000001</v>
      </c>
      <c r="H24" s="33">
        <v>60.496000000000002</v>
      </c>
      <c r="I24" s="33">
        <v>43.842500000000001</v>
      </c>
      <c r="J24" s="32">
        <v>149.82999999999998</v>
      </c>
      <c r="K24" s="33">
        <v>147.53166666666667</v>
      </c>
      <c r="L24" s="34">
        <v>94.967500000000001</v>
      </c>
      <c r="M24" s="33">
        <v>98.277999999999992</v>
      </c>
      <c r="N24" s="33">
        <v>92.718000000000004</v>
      </c>
      <c r="O24" s="33">
        <v>44.9</v>
      </c>
      <c r="P24" s="32">
        <v>87.73</v>
      </c>
      <c r="Q24" s="33">
        <v>86.896666666666661</v>
      </c>
      <c r="R24" s="34">
        <v>46.596666666666664</v>
      </c>
      <c r="S24" s="33">
        <v>73.353999999999999</v>
      </c>
      <c r="T24" s="33">
        <v>72.61399999999999</v>
      </c>
      <c r="U24" s="33">
        <v>44.99</v>
      </c>
      <c r="V24" s="32">
        <v>46.893499999999996</v>
      </c>
      <c r="W24" s="33">
        <v>46.476833333333332</v>
      </c>
      <c r="X24" s="34">
        <v>29.99</v>
      </c>
      <c r="Y24" s="33">
        <v>82.867142857142866</v>
      </c>
      <c r="Z24" s="33">
        <v>81.38</v>
      </c>
      <c r="AA24" s="33">
        <v>48.152000000000001</v>
      </c>
      <c r="AB24" s="32">
        <v>113.49571428571429</v>
      </c>
      <c r="AC24" s="33">
        <v>110.27000000000001</v>
      </c>
      <c r="AD24" s="34">
        <v>66.763333333333335</v>
      </c>
      <c r="AE24" s="32">
        <v>75.733999999999995</v>
      </c>
      <c r="AF24" s="33">
        <v>73.133999999999986</v>
      </c>
      <c r="AG24" s="34">
        <v>54.351999999999997</v>
      </c>
      <c r="AH24" s="32">
        <v>111.67999999999999</v>
      </c>
      <c r="AI24" s="33">
        <v>111.67999999999999</v>
      </c>
      <c r="AJ24" s="34">
        <v>76.459999999999994</v>
      </c>
      <c r="AK24" s="32">
        <v>37.892857142857146</v>
      </c>
      <c r="AL24" s="33">
        <v>35.177142857142861</v>
      </c>
      <c r="AM24" s="34">
        <v>26.625</v>
      </c>
      <c r="AN24" s="33">
        <v>170.79666666666665</v>
      </c>
      <c r="AO24" s="33">
        <v>165.09666666666666</v>
      </c>
      <c r="AP24" s="33">
        <v>106.645</v>
      </c>
      <c r="AQ24" s="32">
        <v>21.795714285714286</v>
      </c>
      <c r="AR24" s="33">
        <v>21.65285714285714</v>
      </c>
      <c r="AS24" s="34">
        <v>16.078571428571429</v>
      </c>
      <c r="AT24" s="32">
        <v>346.69571428571425</v>
      </c>
      <c r="AU24" s="33">
        <v>334.33857142857141</v>
      </c>
      <c r="AV24" s="34">
        <v>234.39571428571432</v>
      </c>
      <c r="AW24" s="32">
        <v>542.51800000000003</v>
      </c>
      <c r="AX24" s="33">
        <v>522.51800000000003</v>
      </c>
      <c r="AY24" s="34">
        <v>266.13</v>
      </c>
      <c r="AZ24" s="32">
        <v>182.345</v>
      </c>
      <c r="BA24" s="33">
        <v>176.69500000000002</v>
      </c>
      <c r="BB24" s="34">
        <v>105.62833333333333</v>
      </c>
      <c r="BC24" s="33">
        <f t="shared" si="0"/>
        <v>136.45013585434174</v>
      </c>
      <c r="BD24" s="33">
        <f t="shared" si="0"/>
        <v>132.34695658263303</v>
      </c>
      <c r="BE24" s="34">
        <f t="shared" si="0"/>
        <v>81.298036414565843</v>
      </c>
      <c r="BF24" s="31">
        <f t="shared" si="1"/>
        <v>-0.39509735259783063</v>
      </c>
      <c r="BG24" s="32">
        <f t="shared" si="2"/>
        <v>87.958434523809515</v>
      </c>
      <c r="BH24" s="33">
        <f t="shared" si="2"/>
        <v>85.799763888888876</v>
      </c>
      <c r="BI24" s="34">
        <f>AVERAGE(F24,I24,L24,O24,R24,U24,X24,AA24,AD24,AG24,AJ24,AM24,)</f>
        <v>50.245307692307698</v>
      </c>
      <c r="BJ24" s="32">
        <f>AVERAGE(AN24,AQ24,AT24,AW24,AZ24)</f>
        <v>252.83021904761904</v>
      </c>
      <c r="BK24" s="33">
        <f>AVERAGE(AO24,AR24,AU24,AX24,BA24)</f>
        <v>244.06021904761906</v>
      </c>
      <c r="BL24" s="34">
        <f>AVERAGE(AP24,AS24,AV24,AY24,BB24)</f>
        <v>145.7755238095238</v>
      </c>
    </row>
    <row r="25" spans="1:64" ht="17" thickBot="1" x14ac:dyDescent="0.25">
      <c r="B25" s="12"/>
      <c r="C25" s="13" t="s">
        <v>36</v>
      </c>
      <c r="D25" s="35">
        <v>6.5978220092083747E-2</v>
      </c>
      <c r="E25" s="36">
        <v>7.6138490747371571E-2</v>
      </c>
      <c r="F25" s="37">
        <v>0.19986566502504693</v>
      </c>
      <c r="G25" s="36">
        <v>0.15539686105417852</v>
      </c>
      <c r="H25" s="36">
        <v>0.17799462991664927</v>
      </c>
      <c r="I25" s="36">
        <v>0.18803693770210117</v>
      </c>
      <c r="J25" s="35">
        <v>0.13371710382029042</v>
      </c>
      <c r="K25" s="36">
        <v>0.12463880452792131</v>
      </c>
      <c r="L25" s="37">
        <v>6.0522172011488358E-2</v>
      </c>
      <c r="M25" s="36">
        <v>0.137729907878758</v>
      </c>
      <c r="N25" s="36">
        <v>0.17408158367197318</v>
      </c>
      <c r="O25" s="36">
        <v>0</v>
      </c>
      <c r="P25" s="35">
        <v>0.21400644270464536</v>
      </c>
      <c r="Q25" s="36">
        <v>0.21035876586471869</v>
      </c>
      <c r="R25" s="37">
        <v>6.3067019175374425E-2</v>
      </c>
      <c r="S25" s="36">
        <v>8.4413748101167807E-2</v>
      </c>
      <c r="T25" s="36">
        <v>8.957618882712462E-2</v>
      </c>
      <c r="U25" s="36">
        <v>0.11113580795732385</v>
      </c>
      <c r="V25" s="35">
        <v>0.10576829006339483</v>
      </c>
      <c r="W25" s="36">
        <v>0.10328898597701108</v>
      </c>
      <c r="X25" s="37">
        <v>0</v>
      </c>
      <c r="Y25" s="36">
        <v>6.3043687170614288E-2</v>
      </c>
      <c r="Z25" s="36">
        <v>8.2494647724469655E-2</v>
      </c>
      <c r="AA25" s="36">
        <v>0.11703169352919039</v>
      </c>
      <c r="AB25" s="35">
        <v>5.3249049042068022E-2</v>
      </c>
      <c r="AC25" s="36">
        <v>4.3146159865392948E-2</v>
      </c>
      <c r="AD25" s="37">
        <v>9.552953327010924E-2</v>
      </c>
      <c r="AE25" s="35">
        <v>1.7061579120391634E-2</v>
      </c>
      <c r="AF25" s="36">
        <v>8.7436461456648726E-2</v>
      </c>
      <c r="AG25" s="37">
        <v>8.0241298258028421E-2</v>
      </c>
      <c r="AH25" s="35">
        <v>1.483787465651536E-2</v>
      </c>
      <c r="AI25" s="36">
        <v>1.483787465651536E-2</v>
      </c>
      <c r="AJ25" s="37">
        <v>9.4191004554756222E-2</v>
      </c>
      <c r="AK25" s="35">
        <v>6.2921617558037796E-2</v>
      </c>
      <c r="AL25" s="36">
        <v>9.4005645846442443E-2</v>
      </c>
      <c r="AM25" s="37">
        <v>6.9044571848633496E-2</v>
      </c>
      <c r="AN25" s="36">
        <v>8.1179370856767727E-2</v>
      </c>
      <c r="AO25" s="36">
        <v>6.7949610361355592E-2</v>
      </c>
      <c r="AP25" s="36">
        <v>4.9410887216477802E-2</v>
      </c>
      <c r="AQ25" s="35">
        <v>6.3419761491590385E-2</v>
      </c>
      <c r="AR25" s="36">
        <v>5.9957517980988841E-2</v>
      </c>
      <c r="AS25" s="37">
        <v>5.4749401288824259E-2</v>
      </c>
      <c r="AT25" s="35">
        <v>7.8043429096578534E-2</v>
      </c>
      <c r="AU25" s="36">
        <v>0.13990966838819491</v>
      </c>
      <c r="AV25" s="37">
        <v>0.2173659843777293</v>
      </c>
      <c r="AW25" s="35">
        <v>4.7705150081235104E-2</v>
      </c>
      <c r="AX25" s="36">
        <v>8.2220816451650913E-2</v>
      </c>
      <c r="AY25" s="37">
        <v>7.8381446461288959E-2</v>
      </c>
      <c r="AZ25" s="35">
        <v>0.10598990037155963</v>
      </c>
      <c r="BA25" s="36">
        <v>5.0732096976706387E-2</v>
      </c>
      <c r="BB25" s="37">
        <v>0.12841537742641337</v>
      </c>
      <c r="BC25" s="36">
        <f t="shared" si="0"/>
        <v>8.7321293715286893E-2</v>
      </c>
      <c r="BD25" s="36">
        <f t="shared" si="0"/>
        <v>9.8751055837713847E-2</v>
      </c>
      <c r="BE25" s="37">
        <f t="shared" si="0"/>
        <v>9.4528752947222711E-2</v>
      </c>
      <c r="BF25" s="31"/>
      <c r="BG25" s="35">
        <f t="shared" si="2"/>
        <v>9.2343698438512159E-2</v>
      </c>
      <c r="BH25" s="36">
        <f t="shared" si="2"/>
        <v>0.10649985325685324</v>
      </c>
      <c r="BI25" s="37">
        <f>AVERAGE(F25,I25,L25,O25,R25,U25,X25,AA25,AD25,AG25,AJ25,AM25,)</f>
        <v>8.2974284871696335E-2</v>
      </c>
      <c r="BJ25" s="35">
        <f>AVERAGE(AN25,AQ25,AT25,AW25,AZ25)</f>
        <v>7.5267522379546287E-2</v>
      </c>
      <c r="BK25" s="36">
        <f>AVERAGE(AO25,AR25,AU25,AX25,BA25)</f>
        <v>8.0153942031779335E-2</v>
      </c>
      <c r="BL25" s="37">
        <f>AVERAGE(AP25,AS25,AV25,AY25,BB25)</f>
        <v>0.10566461935414675</v>
      </c>
    </row>
    <row r="26" spans="1:64" x14ac:dyDescent="0.2">
      <c r="B26" s="24" t="s">
        <v>45</v>
      </c>
      <c r="C26" s="25" t="s">
        <v>46</v>
      </c>
      <c r="D26" s="26">
        <v>130</v>
      </c>
      <c r="E26" s="27">
        <v>101.66</v>
      </c>
      <c r="F26" s="28">
        <v>41.8</v>
      </c>
      <c r="G26" s="27">
        <v>40.229999999999997</v>
      </c>
      <c r="H26" s="27">
        <v>39.36</v>
      </c>
      <c r="I26" s="27">
        <v>35.96</v>
      </c>
      <c r="J26" s="26">
        <v>97.74</v>
      </c>
      <c r="K26" s="27">
        <v>97.19</v>
      </c>
      <c r="L26" s="28">
        <v>97.19</v>
      </c>
      <c r="M26" s="27">
        <v>77.08</v>
      </c>
      <c r="N26" s="27">
        <v>61.35</v>
      </c>
      <c r="O26" s="27">
        <v>50.86</v>
      </c>
      <c r="P26" s="26">
        <v>77.08</v>
      </c>
      <c r="Q26" s="27">
        <v>77.08</v>
      </c>
      <c r="R26" s="28">
        <v>44.06</v>
      </c>
      <c r="S26" s="27">
        <v>50.33</v>
      </c>
      <c r="T26" s="27">
        <v>50.33</v>
      </c>
      <c r="U26" s="27">
        <v>45.75</v>
      </c>
      <c r="V26" s="26">
        <v>37.9</v>
      </c>
      <c r="W26" s="27">
        <v>37.9</v>
      </c>
      <c r="X26" s="28">
        <v>37.9</v>
      </c>
      <c r="Y26" s="27">
        <v>37</v>
      </c>
      <c r="Z26" s="27">
        <v>37</v>
      </c>
      <c r="AA26" s="27">
        <v>32.5</v>
      </c>
      <c r="AB26" s="26">
        <v>83.95</v>
      </c>
      <c r="AC26" s="27">
        <v>83.95</v>
      </c>
      <c r="AD26" s="28">
        <v>69.180000000000007</v>
      </c>
      <c r="AE26" s="26">
        <v>74.52</v>
      </c>
      <c r="AF26" s="27">
        <v>44.33</v>
      </c>
      <c r="AG26" s="28">
        <v>41.4</v>
      </c>
      <c r="AH26" s="26">
        <v>100.05</v>
      </c>
      <c r="AI26" s="27">
        <v>100.05</v>
      </c>
      <c r="AJ26" s="28">
        <v>66.25</v>
      </c>
      <c r="AK26" s="26">
        <v>34.869999999999997</v>
      </c>
      <c r="AL26" s="27">
        <v>29.15</v>
      </c>
      <c r="AM26" s="28">
        <v>29.15</v>
      </c>
      <c r="AN26" s="27">
        <v>112.53</v>
      </c>
      <c r="AO26" s="27">
        <v>100.23</v>
      </c>
      <c r="AP26" s="27">
        <v>95.65</v>
      </c>
      <c r="AQ26" s="26">
        <v>18.21</v>
      </c>
      <c r="AR26" s="27">
        <v>18.21</v>
      </c>
      <c r="AS26" s="28">
        <v>18.21</v>
      </c>
      <c r="AT26" s="26">
        <v>189</v>
      </c>
      <c r="AU26" s="27">
        <v>183.49</v>
      </c>
      <c r="AV26" s="28">
        <v>183.49</v>
      </c>
      <c r="AW26" s="26">
        <v>661</v>
      </c>
      <c r="AX26" s="27">
        <v>280.8</v>
      </c>
      <c r="AY26" s="28">
        <v>280.8</v>
      </c>
      <c r="AZ26" s="26">
        <v>141.25</v>
      </c>
      <c r="BA26" s="27">
        <v>141.25</v>
      </c>
      <c r="BB26" s="28">
        <v>76.14</v>
      </c>
      <c r="BC26" s="29">
        <f t="shared" ref="BC26:BE29" si="3">AVERAGE(D26,G26,J26,M26,P26,S26,V26,Y26,AB26,AE26,AH26,AK26,AN26,AQ26,AT26,AW26,AZ26)</f>
        <v>115.45529411764704</v>
      </c>
      <c r="BD26" s="29">
        <f>AVERAGE(E26,H26,K26,N26,Q26,T26,W26,Z26,AC26,AF26,AI26,AL26,AO26,AR26,AU26,AX26,BA26)</f>
        <v>87.254705882352937</v>
      </c>
      <c r="BE26" s="30">
        <f t="shared" ref="BE26:BE27" si="4">AVERAGE(F26,I26,L26,O26,R26,U26,X26,AA26,AD26,AG26,AJ26,AM26,AP26,AS26,AV26,AY26,BB26)</f>
        <v>73.311176470588236</v>
      </c>
      <c r="BF26" s="31">
        <f t="shared" si="1"/>
        <v>-0.27668909801600072</v>
      </c>
      <c r="BG26" s="26">
        <f t="shared" si="2"/>
        <v>70.062499999999986</v>
      </c>
      <c r="BH26" s="27">
        <f t="shared" si="2"/>
        <v>63.279166666666661</v>
      </c>
      <c r="BI26" s="28">
        <f>AVERAGE(F26,I26,L26,O26,R26,U26,X26,AA26,AD26,AG26,AJ26,AM26,)</f>
        <v>45.538461538461533</v>
      </c>
      <c r="BJ26" s="26">
        <f>AVERAGE(AN26,AQ26,AT26,AW26,AZ26)</f>
        <v>224.398</v>
      </c>
      <c r="BK26" s="27">
        <f>AVERAGE(AO26,AR26,AU26,AX26,BA26)</f>
        <v>144.79599999999999</v>
      </c>
      <c r="BL26" s="28">
        <f>AVERAGE(AP26,AS26,AV26,AY26,BB26)</f>
        <v>130.858</v>
      </c>
    </row>
    <row r="27" spans="1:64" ht="17" thickBot="1" x14ac:dyDescent="0.25">
      <c r="B27" s="24" t="s">
        <v>45</v>
      </c>
      <c r="C27" s="25" t="s">
        <v>47</v>
      </c>
      <c r="D27" s="26">
        <v>99.26</v>
      </c>
      <c r="E27" s="27">
        <v>99.26</v>
      </c>
      <c r="F27" s="28">
        <v>99.26</v>
      </c>
      <c r="G27" s="27">
        <v>45.24</v>
      </c>
      <c r="H27" s="27">
        <v>45.24</v>
      </c>
      <c r="I27" s="27">
        <v>45.24</v>
      </c>
      <c r="J27" s="26">
        <v>112.34</v>
      </c>
      <c r="K27" s="27">
        <v>112.34</v>
      </c>
      <c r="L27" s="28">
        <v>112.34</v>
      </c>
      <c r="M27" s="27">
        <v>71.7</v>
      </c>
      <c r="N27" s="27">
        <v>71.7</v>
      </c>
      <c r="O27" s="27">
        <v>71.7</v>
      </c>
      <c r="P27" s="26">
        <v>71.7</v>
      </c>
      <c r="Q27" s="27">
        <v>71.7</v>
      </c>
      <c r="R27" s="28">
        <v>71.7</v>
      </c>
      <c r="S27" s="27">
        <v>55.67</v>
      </c>
      <c r="T27" s="27">
        <v>55.67</v>
      </c>
      <c r="U27" s="27">
        <v>55.67</v>
      </c>
      <c r="V27" s="26">
        <v>39.200000000000003</v>
      </c>
      <c r="W27" s="27">
        <v>39.200000000000003</v>
      </c>
      <c r="X27" s="28">
        <v>29.400000000000002</v>
      </c>
      <c r="Y27" s="27">
        <v>55.21</v>
      </c>
      <c r="Z27" s="27">
        <v>55.21</v>
      </c>
      <c r="AA27" s="27">
        <v>39</v>
      </c>
      <c r="AB27" s="26">
        <v>79.75</v>
      </c>
      <c r="AC27" s="27">
        <v>55.21</v>
      </c>
      <c r="AD27" s="28">
        <v>55.21</v>
      </c>
      <c r="AE27" s="26">
        <v>50.6</v>
      </c>
      <c r="AF27" s="27">
        <v>50.6</v>
      </c>
      <c r="AG27" s="28">
        <v>48</v>
      </c>
      <c r="AH27" s="26">
        <v>74.17</v>
      </c>
      <c r="AI27" s="27">
        <v>74.17</v>
      </c>
      <c r="AJ27" s="28">
        <v>66.900000000000006</v>
      </c>
      <c r="AK27" s="26">
        <v>36.61</v>
      </c>
      <c r="AL27" s="27">
        <v>30.61</v>
      </c>
      <c r="AM27" s="28">
        <v>25.7</v>
      </c>
      <c r="AN27" s="27">
        <v>139.06</v>
      </c>
      <c r="AO27" s="27">
        <v>139.06</v>
      </c>
      <c r="AP27" s="27">
        <v>102.4</v>
      </c>
      <c r="AQ27" s="26">
        <v>21.68</v>
      </c>
      <c r="AR27" s="27">
        <v>21.68</v>
      </c>
      <c r="AS27" s="28">
        <v>21.68</v>
      </c>
      <c r="AT27" s="26">
        <v>336.85</v>
      </c>
      <c r="AU27" s="27">
        <v>336.85</v>
      </c>
      <c r="AV27" s="28">
        <v>336.85</v>
      </c>
      <c r="AW27" s="26">
        <v>594.34</v>
      </c>
      <c r="AX27" s="27">
        <v>594.34</v>
      </c>
      <c r="AY27" s="28">
        <v>594.34</v>
      </c>
      <c r="AZ27" s="26">
        <v>143.91999999999999</v>
      </c>
      <c r="BA27" s="27">
        <v>143.91999999999999</v>
      </c>
      <c r="BB27" s="28">
        <v>143.91999999999999</v>
      </c>
      <c r="BC27" s="29">
        <f t="shared" si="3"/>
        <v>119.2529411764706</v>
      </c>
      <c r="BD27" s="29">
        <f t="shared" si="3"/>
        <v>117.45647058823531</v>
      </c>
      <c r="BE27" s="30">
        <f t="shared" si="4"/>
        <v>112.90058823529411</v>
      </c>
      <c r="BF27" s="31">
        <f t="shared" si="1"/>
        <v>-4.6082811886502872E-2</v>
      </c>
      <c r="BG27" s="26">
        <f t="shared" si="2"/>
        <v>65.954166666666666</v>
      </c>
      <c r="BH27" s="27">
        <f t="shared" si="2"/>
        <v>63.409166666666671</v>
      </c>
      <c r="BI27" s="28">
        <f>AVERAGE(F27,I27,L27,O27,R27,U27,X27,AA27,AD27,AG27,AJ27,AM27,)</f>
        <v>55.393846153846155</v>
      </c>
      <c r="BJ27" s="26">
        <f>AVERAGE(AN27,AQ27,AT27,AW27,AZ27)</f>
        <v>247.17000000000002</v>
      </c>
      <c r="BK27" s="27">
        <f>AVERAGE(AO27,AR27,AU27,AX27,BA27)</f>
        <v>247.17000000000002</v>
      </c>
      <c r="BL27" s="28">
        <f>AVERAGE(AP27,AS27,AV27,AY27,BB27)</f>
        <v>239.83800000000002</v>
      </c>
    </row>
    <row r="28" spans="1:64" x14ac:dyDescent="0.2">
      <c r="B28" s="3"/>
      <c r="C28" s="4" t="s">
        <v>35</v>
      </c>
      <c r="D28" s="32">
        <v>114.63</v>
      </c>
      <c r="E28" s="33">
        <v>100.46000000000001</v>
      </c>
      <c r="F28" s="34">
        <v>41.8</v>
      </c>
      <c r="G28" s="33">
        <v>42.734999999999999</v>
      </c>
      <c r="H28" s="33">
        <v>42.3</v>
      </c>
      <c r="I28" s="33">
        <v>35.96</v>
      </c>
      <c r="J28" s="32">
        <v>105.03999999999999</v>
      </c>
      <c r="K28" s="33">
        <v>104.765</v>
      </c>
      <c r="L28" s="34">
        <v>104.765</v>
      </c>
      <c r="M28" s="33">
        <v>74.39</v>
      </c>
      <c r="N28" s="33">
        <v>66.525000000000006</v>
      </c>
      <c r="O28" s="33">
        <v>50.86</v>
      </c>
      <c r="P28" s="32">
        <v>74.39</v>
      </c>
      <c r="Q28" s="33">
        <v>74.39</v>
      </c>
      <c r="R28" s="34">
        <v>44.06</v>
      </c>
      <c r="S28" s="33">
        <v>53</v>
      </c>
      <c r="T28" s="33">
        <v>53</v>
      </c>
      <c r="U28" s="33">
        <v>45.75</v>
      </c>
      <c r="V28" s="32">
        <v>38.549999999999997</v>
      </c>
      <c r="W28" s="33">
        <v>38.549999999999997</v>
      </c>
      <c r="X28" s="34">
        <v>29.400000000000002</v>
      </c>
      <c r="Y28" s="33">
        <v>46.105000000000004</v>
      </c>
      <c r="Z28" s="33">
        <v>46.105000000000004</v>
      </c>
      <c r="AA28" s="33">
        <v>35.75</v>
      </c>
      <c r="AB28" s="32">
        <v>81.849999999999994</v>
      </c>
      <c r="AC28" s="33">
        <v>69.58</v>
      </c>
      <c r="AD28" s="34">
        <v>69.180000000000007</v>
      </c>
      <c r="AE28" s="32">
        <v>62.56</v>
      </c>
      <c r="AF28" s="33">
        <v>47.465000000000003</v>
      </c>
      <c r="AG28" s="34">
        <v>44.7</v>
      </c>
      <c r="AH28" s="32">
        <v>87.11</v>
      </c>
      <c r="AI28" s="33">
        <v>87.11</v>
      </c>
      <c r="AJ28" s="34">
        <v>66.575000000000003</v>
      </c>
      <c r="AK28" s="32">
        <v>35.739999999999995</v>
      </c>
      <c r="AL28" s="33">
        <v>29.88</v>
      </c>
      <c r="AM28" s="34">
        <v>25.7</v>
      </c>
      <c r="AN28" s="33">
        <v>125.795</v>
      </c>
      <c r="AO28" s="33">
        <v>119.64500000000001</v>
      </c>
      <c r="AP28" s="33">
        <v>99.025000000000006</v>
      </c>
      <c r="AQ28" s="32">
        <v>19.945</v>
      </c>
      <c r="AR28" s="33">
        <v>19.945</v>
      </c>
      <c r="AS28" s="34">
        <v>19.945</v>
      </c>
      <c r="AT28" s="32">
        <v>262.92500000000001</v>
      </c>
      <c r="AU28" s="33">
        <v>260.17</v>
      </c>
      <c r="AV28" s="34">
        <v>260.17</v>
      </c>
      <c r="AW28" s="32">
        <v>627.67000000000007</v>
      </c>
      <c r="AX28" s="33">
        <v>437.57000000000005</v>
      </c>
      <c r="AY28" s="34">
        <v>437.57000000000005</v>
      </c>
      <c r="AZ28" s="32">
        <v>142.58499999999998</v>
      </c>
      <c r="BA28" s="33">
        <v>142.58499999999998</v>
      </c>
      <c r="BB28" s="34">
        <v>76.14</v>
      </c>
      <c r="BC28" s="33">
        <f t="shared" si="3"/>
        <v>117.35411764705884</v>
      </c>
      <c r="BD28" s="33">
        <f t="shared" si="3"/>
        <v>102.35558823529412</v>
      </c>
      <c r="BE28" s="34">
        <f t="shared" si="3"/>
        <v>87.491176470588243</v>
      </c>
      <c r="BF28" s="31">
        <f t="shared" si="1"/>
        <v>-0.20357477045245542</v>
      </c>
      <c r="BG28" s="32">
        <f t="shared" si="2"/>
        <v>68.00833333333334</v>
      </c>
      <c r="BH28" s="33">
        <f t="shared" si="2"/>
        <v>63.344166666666666</v>
      </c>
      <c r="BI28" s="34">
        <f>AVERAGE(F28,I28,L28,O28,R28,U28,X28,AA28,AD28,AG28,AJ28,AM28,)</f>
        <v>45.730769230769234</v>
      </c>
      <c r="BJ28" s="32">
        <f>AVERAGE(AN28,AQ28,AT28,AW28,AZ28)</f>
        <v>235.78400000000002</v>
      </c>
      <c r="BK28" s="33">
        <f>AVERAGE(AO28,AR28,AU28,AX28,BA28)</f>
        <v>195.983</v>
      </c>
      <c r="BL28" s="34">
        <f>AVERAGE(AP28,AS28,AV28,AY28,BB28)</f>
        <v>178.57</v>
      </c>
    </row>
    <row r="29" spans="1:64" ht="17" thickBot="1" x14ac:dyDescent="0.25">
      <c r="B29" s="12"/>
      <c r="C29" s="13" t="s">
        <v>36</v>
      </c>
      <c r="D29" s="35">
        <v>0.18962280776127147</v>
      </c>
      <c r="E29" s="36">
        <v>1.6892855612658849E-2</v>
      </c>
      <c r="F29" s="37">
        <v>0</v>
      </c>
      <c r="G29" s="36">
        <v>8.2897039282663079E-2</v>
      </c>
      <c r="H29" s="36">
        <v>9.8292857526640701E-2</v>
      </c>
      <c r="I29" s="36">
        <v>0</v>
      </c>
      <c r="J29" s="35">
        <v>9.8284072784878149E-2</v>
      </c>
      <c r="K29" s="36">
        <v>0.10225426177612942</v>
      </c>
      <c r="L29" s="37">
        <v>0.10225426177612942</v>
      </c>
      <c r="M29" s="36">
        <v>5.1139057437607507E-2</v>
      </c>
      <c r="N29" s="36">
        <v>0.1100121034991472</v>
      </c>
      <c r="O29" s="36">
        <v>0</v>
      </c>
      <c r="P29" s="35">
        <v>5.1139057437607507E-2</v>
      </c>
      <c r="Q29" s="36">
        <v>5.1139057437607507E-2</v>
      </c>
      <c r="R29" s="37">
        <v>0</v>
      </c>
      <c r="S29" s="36">
        <v>7.1244343613889927E-2</v>
      </c>
      <c r="T29" s="36">
        <v>7.1244343613889927E-2</v>
      </c>
      <c r="U29" s="36">
        <v>0</v>
      </c>
      <c r="V29" s="35">
        <v>2.3845364864916077E-2</v>
      </c>
      <c r="W29" s="36">
        <v>2.3845364864916077E-2</v>
      </c>
      <c r="X29" s="37">
        <v>0</v>
      </c>
      <c r="Y29" s="36">
        <v>0.2792845566729632</v>
      </c>
      <c r="Z29" s="36">
        <v>0.2792845566729632</v>
      </c>
      <c r="AA29" s="36">
        <v>0.12856486930664499</v>
      </c>
      <c r="AB29" s="35">
        <v>3.6284037641826528E-2</v>
      </c>
      <c r="AC29" s="36">
        <v>0.29207026288159504</v>
      </c>
      <c r="AD29" s="37">
        <v>0</v>
      </c>
      <c r="AE29" s="35">
        <v>0.2703643575125026</v>
      </c>
      <c r="AF29" s="36">
        <v>9.3406921269138424E-2</v>
      </c>
      <c r="AG29" s="37">
        <v>0.10440502809465803</v>
      </c>
      <c r="AH29" s="35">
        <v>0.21007833196082915</v>
      </c>
      <c r="AI29" s="36">
        <v>0.21007833196082915</v>
      </c>
      <c r="AJ29" s="37">
        <v>6.903783819320464E-3</v>
      </c>
      <c r="AK29" s="35">
        <v>3.4425456051051878E-2</v>
      </c>
      <c r="AL29" s="36">
        <v>3.4550732949543507E-2</v>
      </c>
      <c r="AM29" s="37">
        <v>0</v>
      </c>
      <c r="AN29" s="36">
        <v>0.14912788985952655</v>
      </c>
      <c r="AO29" s="36">
        <v>0.22948686792990539</v>
      </c>
      <c r="AP29" s="36">
        <v>4.8199654360102963E-2</v>
      </c>
      <c r="AQ29" s="35">
        <v>0.1230213352076871</v>
      </c>
      <c r="AR29" s="36">
        <v>0.1230213352076871</v>
      </c>
      <c r="AS29" s="37">
        <v>0.1230213352076871</v>
      </c>
      <c r="AT29" s="35">
        <v>0.39762570161997163</v>
      </c>
      <c r="AU29" s="36">
        <v>0.41681168452461403</v>
      </c>
      <c r="AV29" s="37">
        <v>0.41681168452461403</v>
      </c>
      <c r="AW29" s="35">
        <v>7.5096369165158813E-2</v>
      </c>
      <c r="AX29" s="36">
        <v>0.50667609793457047</v>
      </c>
      <c r="AY29" s="37">
        <v>0.50667609793457047</v>
      </c>
      <c r="AZ29" s="35">
        <v>1.3241049940513191E-2</v>
      </c>
      <c r="BA29" s="36">
        <v>1.3241049940513191E-2</v>
      </c>
      <c r="BB29" s="37">
        <v>0</v>
      </c>
      <c r="BC29" s="36">
        <f t="shared" si="3"/>
        <v>0.12686593110675673</v>
      </c>
      <c r="BD29" s="36">
        <f t="shared" si="3"/>
        <v>0.15719462856484404</v>
      </c>
      <c r="BE29" s="37">
        <f t="shared" si="3"/>
        <v>8.4519806766101602E-2</v>
      </c>
      <c r="BF29" s="31">
        <f t="shared" si="1"/>
        <v>-0.40491698767464235</v>
      </c>
      <c r="BG29" s="35">
        <f t="shared" si="2"/>
        <v>0.11655070691850057</v>
      </c>
      <c r="BH29" s="36">
        <f t="shared" si="2"/>
        <v>0.1152559708387549</v>
      </c>
      <c r="BI29" s="37">
        <f>AVERAGE(F29,I29,L29,O29,R29,U29,X29,AA29,AD29,AG29,AJ29,AM29,)</f>
        <v>2.6317534076673296E-2</v>
      </c>
      <c r="BJ29" s="35">
        <f>AVERAGE(AN29,AQ29,AT29,AW29,AZ29)</f>
        <v>0.15162246915857147</v>
      </c>
      <c r="BK29" s="36">
        <f>AVERAGE(AO29,AR29,AU29,AX29,BA29)</f>
        <v>0.25784740710745802</v>
      </c>
      <c r="BL29" s="37">
        <f>AVERAGE(AP29,AS29,AV29,AY29,BB29)</f>
        <v>0.21894175440539493</v>
      </c>
    </row>
    <row r="30" spans="1:64" x14ac:dyDescent="0.2">
      <c r="B30" s="24"/>
      <c r="C30" s="25"/>
      <c r="D30" s="26"/>
      <c r="E30" s="27"/>
      <c r="F30" s="28"/>
      <c r="G30" s="27"/>
      <c r="H30" s="27"/>
      <c r="I30" s="27"/>
      <c r="J30" s="26"/>
      <c r="K30" s="27"/>
      <c r="L30" s="28"/>
      <c r="M30" s="27"/>
      <c r="N30" s="27"/>
      <c r="O30" s="27"/>
      <c r="P30" s="26"/>
      <c r="Q30" s="27"/>
      <c r="R30" s="28"/>
      <c r="S30" s="25"/>
      <c r="T30" s="25"/>
      <c r="U30" s="25"/>
      <c r="V30" s="26"/>
      <c r="W30" s="27"/>
      <c r="X30" s="28"/>
      <c r="Y30" s="27"/>
      <c r="Z30" s="27"/>
      <c r="AA30" s="27"/>
      <c r="AB30" s="26"/>
      <c r="AC30" s="27"/>
      <c r="AD30" s="28"/>
      <c r="AE30" s="26"/>
      <c r="AF30" s="27"/>
      <c r="AG30" s="28"/>
      <c r="AH30" s="26"/>
      <c r="AI30" s="27"/>
      <c r="AJ30" s="28"/>
      <c r="AK30" s="26"/>
      <c r="AL30" s="27"/>
      <c r="AM30" s="28"/>
      <c r="AN30" s="27"/>
      <c r="AO30" s="27"/>
      <c r="AP30" s="27"/>
      <c r="AQ30" s="26"/>
      <c r="AR30" s="27"/>
      <c r="AS30" s="28"/>
      <c r="AT30" s="26"/>
      <c r="AU30" s="27"/>
      <c r="AV30" s="28"/>
      <c r="AW30" s="26"/>
      <c r="AX30" s="27"/>
      <c r="AY30" s="28"/>
      <c r="AZ30" s="26"/>
      <c r="BA30" s="27"/>
      <c r="BB30" s="28"/>
      <c r="BC30" s="25"/>
      <c r="BD30" s="25"/>
      <c r="BE30" s="41"/>
      <c r="BF30" s="31"/>
      <c r="BG30" s="26"/>
      <c r="BH30" s="27"/>
      <c r="BI30" s="28"/>
      <c r="BJ30" s="26"/>
      <c r="BK30" s="27"/>
      <c r="BL30" s="28"/>
    </row>
    <row r="31" spans="1:64" ht="17" thickBot="1" x14ac:dyDescent="0.25">
      <c r="B31" s="42" t="s">
        <v>37</v>
      </c>
      <c r="C31" s="43" t="s">
        <v>48</v>
      </c>
      <c r="D31" s="44">
        <v>74</v>
      </c>
      <c r="E31" s="45">
        <v>74</v>
      </c>
      <c r="F31" s="46">
        <v>54</v>
      </c>
      <c r="G31" s="45">
        <v>34</v>
      </c>
      <c r="H31" s="45">
        <v>34</v>
      </c>
      <c r="I31" s="45">
        <v>29</v>
      </c>
      <c r="J31" s="44">
        <v>85</v>
      </c>
      <c r="K31" s="45">
        <v>85</v>
      </c>
      <c r="L31" s="46">
        <v>72</v>
      </c>
      <c r="M31" s="45">
        <v>54</v>
      </c>
      <c r="N31" s="45">
        <v>54</v>
      </c>
      <c r="O31" s="45">
        <v>38</v>
      </c>
      <c r="P31" s="44">
        <v>54</v>
      </c>
      <c r="Q31" s="45">
        <v>54</v>
      </c>
      <c r="R31" s="46">
        <v>38</v>
      </c>
      <c r="S31" s="45">
        <v>42</v>
      </c>
      <c r="T31" s="45">
        <f t="shared" ref="T31" si="5">S31</f>
        <v>42</v>
      </c>
      <c r="U31" s="45">
        <v>29.5</v>
      </c>
      <c r="V31" s="44">
        <v>29</v>
      </c>
      <c r="W31" s="45">
        <f t="shared" ref="W31" si="6">V31</f>
        <v>29</v>
      </c>
      <c r="X31" s="46">
        <v>21</v>
      </c>
      <c r="Y31" s="45">
        <v>40.5</v>
      </c>
      <c r="Z31" s="45">
        <f t="shared" ref="Z31" si="7">Y31</f>
        <v>40.5</v>
      </c>
      <c r="AA31" s="45">
        <v>30.5</v>
      </c>
      <c r="AB31" s="44">
        <v>57</v>
      </c>
      <c r="AC31" s="45">
        <f t="shared" ref="AC31" si="8">AB31</f>
        <v>57</v>
      </c>
      <c r="AD31" s="46">
        <v>37</v>
      </c>
      <c r="AE31" s="44">
        <v>42.5</v>
      </c>
      <c r="AF31" s="45">
        <f>AE31</f>
        <v>42.5</v>
      </c>
      <c r="AG31" s="46">
        <v>31</v>
      </c>
      <c r="AH31" s="44">
        <v>66</v>
      </c>
      <c r="AI31" s="45">
        <f>AH31</f>
        <v>66</v>
      </c>
      <c r="AJ31" s="46">
        <v>48</v>
      </c>
      <c r="AK31" s="44">
        <v>28.3</v>
      </c>
      <c r="AL31" s="45">
        <f t="shared" ref="AL31" si="9">AK31</f>
        <v>28.3</v>
      </c>
      <c r="AM31" s="46">
        <v>21.25</v>
      </c>
      <c r="AN31" s="45">
        <v>127</v>
      </c>
      <c r="AO31" s="45">
        <f>AN31</f>
        <v>127</v>
      </c>
      <c r="AP31" s="45">
        <v>95</v>
      </c>
      <c r="AQ31" s="44">
        <v>14.3</v>
      </c>
      <c r="AR31" s="45">
        <f>AQ31</f>
        <v>14.3</v>
      </c>
      <c r="AS31" s="46">
        <v>12.5</v>
      </c>
      <c r="AT31" s="44">
        <v>280</v>
      </c>
      <c r="AU31" s="45">
        <f>AT31</f>
        <v>280</v>
      </c>
      <c r="AV31" s="46">
        <v>180</v>
      </c>
      <c r="AW31" s="44">
        <v>490</v>
      </c>
      <c r="AX31" s="45">
        <f>AW31</f>
        <v>490</v>
      </c>
      <c r="AY31" s="46">
        <v>310</v>
      </c>
      <c r="AZ31" s="44">
        <v>137.5</v>
      </c>
      <c r="BA31" s="45">
        <f>AZ31</f>
        <v>137.5</v>
      </c>
      <c r="BB31" s="46">
        <v>96.25</v>
      </c>
      <c r="BC31" s="17">
        <f>AVERAGE(D31,G31,J31,M31,P31,S31,V31,Y31,AB31,AE31,AH31,AK31,AN31,AQ31,AT31,AW31,AZ31)</f>
        <v>97.358823529411765</v>
      </c>
      <c r="BD31" s="17">
        <f>AVERAGE(E31,H31,K31,N31,Q31,T31,W31,Z31,AC31,AF31,AI31,AL31,AO31,AR31,AU31,AX31,BA31)</f>
        <v>97.358823529411765</v>
      </c>
      <c r="BE31" s="18">
        <f>AVERAGE(F31,I31,L31,O31,R31,U31,X31,AA31,AD31,AG31,AJ31,AM31,AP31,AS31,AV31,AY31,BB31)</f>
        <v>67.235294117647058</v>
      </c>
      <c r="BF31" s="31">
        <f>BE31/AVERAGE(BC31:BD31)-1</f>
        <v>-0.30940728656878735</v>
      </c>
      <c r="BG31" s="44">
        <f t="shared" si="2"/>
        <v>50.524999999999999</v>
      </c>
      <c r="BH31" s="45">
        <f t="shared" si="2"/>
        <v>50.524999999999999</v>
      </c>
      <c r="BI31" s="46">
        <f>AVERAGE(F31,I31,L31,O31,R31,U31,X31,AA31,AD31,AG31,AJ31,AM31,)</f>
        <v>34.557692307692307</v>
      </c>
      <c r="BJ31" s="44">
        <f>AVERAGE(AN31,AQ31,AT31,AW31,AZ31)</f>
        <v>209.76</v>
      </c>
      <c r="BK31" s="45">
        <f>AVERAGE(AO31,AR31,AU31,AX31,BA31)</f>
        <v>209.76</v>
      </c>
      <c r="BL31" s="46">
        <f>AVERAGE(AP31,AS31,AV31,AY31,BB31)</f>
        <v>138.75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2020-06-11T17:39:57Z</dcterms:created>
  <dcterms:modified xsi:type="dcterms:W3CDTF">2020-06-11T17:43:54Z</dcterms:modified>
</cp:coreProperties>
</file>